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70087234-9064-4842-8166-F1D979D41221}" xr6:coauthVersionLast="47" xr6:coauthVersionMax="47" xr10:uidLastSave="{00000000-0000-0000-0000-000000000000}"/>
  <bookViews>
    <workbookView xWindow="28680" yWindow="-120" windowWidth="29040" windowHeight="15720" xr2:uid="{00000000-000D-0000-FFFF-FFFF00000000}"/>
  </bookViews>
  <sheets>
    <sheet name="Intro" sheetId="13" r:id="rId1"/>
    <sheet name="Questions.Réponses" sheetId="19" r:id="rId2"/>
    <sheet name="MOTEUR_EGALIM" sheetId="20" r:id="rId3"/>
    <sheet name="PROMPTS_ChatGPT" sheetId="10" r:id="rId4"/>
    <sheet name="Transmission des savoirs" sheetId="21" r:id="rId5"/>
    <sheet name="Couleurs.pour.vos.documents" sheetId="2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0" i="22" l="1"/>
  <c r="BS42" i="21"/>
  <c r="BR6" i="21" s="1"/>
  <c r="D30" i="21"/>
  <c r="BT7" i="21"/>
  <c r="BT6" i="21"/>
  <c r="BN2" i="21"/>
  <c r="BM2" i="21"/>
  <c r="BL2" i="21"/>
  <c r="BK2" i="21"/>
  <c r="BJ2" i="21"/>
  <c r="BI2" i="21"/>
  <c r="BH2" i="21"/>
  <c r="BG2" i="21"/>
  <c r="BF2" i="21"/>
  <c r="BE2" i="21"/>
  <c r="BD2" i="21"/>
  <c r="BC2" i="21"/>
  <c r="BB2" i="21"/>
  <c r="BA2" i="21"/>
  <c r="AZ2" i="21"/>
  <c r="AX2" i="21"/>
  <c r="AW2" i="21"/>
  <c r="AV2" i="21"/>
  <c r="AU2" i="21"/>
  <c r="AT2" i="21"/>
  <c r="AS2" i="21"/>
  <c r="AR2" i="21"/>
  <c r="AQ2" i="21"/>
  <c r="AP2" i="21"/>
  <c r="AO2" i="21"/>
  <c r="AN2" i="21"/>
  <c r="AM2" i="21"/>
  <c r="AL2" i="21"/>
  <c r="AK2" i="21"/>
  <c r="AJ2" i="21"/>
  <c r="AH2" i="21"/>
  <c r="AG2" i="21"/>
  <c r="AF2" i="21"/>
  <c r="AE2" i="21"/>
  <c r="AD2" i="21"/>
  <c r="AC2" i="21"/>
  <c r="AB2" i="21"/>
  <c r="AA2" i="21"/>
  <c r="Z2" i="21"/>
  <c r="Y2" i="21"/>
  <c r="X2" i="21"/>
  <c r="W2" i="21"/>
  <c r="V2" i="21"/>
  <c r="U2" i="21"/>
  <c r="T2" i="21"/>
  <c r="R2" i="21"/>
  <c r="Q2" i="21"/>
  <c r="P2" i="21"/>
  <c r="O2" i="21"/>
  <c r="N2" i="21"/>
  <c r="M2" i="21"/>
  <c r="L2" i="21"/>
  <c r="K2" i="21"/>
  <c r="J2" i="21"/>
  <c r="I2" i="21"/>
  <c r="H2" i="21"/>
  <c r="G2" i="21"/>
  <c r="F2" i="21"/>
  <c r="E2" i="21"/>
  <c r="D2" i="21"/>
  <c r="C2" i="21"/>
  <c r="BU1" i="21"/>
  <c r="BT1" i="21"/>
  <c r="BN1" i="21"/>
  <c r="BM1" i="21"/>
  <c r="BL1" i="21"/>
  <c r="BK1" i="21"/>
  <c r="BJ1" i="21"/>
  <c r="BI1" i="21"/>
  <c r="BH1" i="21"/>
  <c r="BG1" i="21"/>
  <c r="BF1" i="21"/>
  <c r="BE1" i="21"/>
  <c r="BD1" i="21"/>
  <c r="BC1" i="21"/>
  <c r="BB1" i="21"/>
  <c r="BA1" i="21"/>
  <c r="AZ1" i="21"/>
  <c r="AX1" i="21"/>
  <c r="AW1" i="21"/>
  <c r="AV1" i="21"/>
  <c r="AU1" i="21"/>
  <c r="AT1" i="21"/>
  <c r="AS1" i="21"/>
  <c r="AR1" i="21"/>
  <c r="AQ1" i="21"/>
  <c r="AP1" i="21"/>
  <c r="AO1" i="21"/>
  <c r="AN1" i="21"/>
  <c r="AM1" i="21"/>
  <c r="AL1" i="21"/>
  <c r="AK1" i="21"/>
  <c r="AJ1" i="21"/>
  <c r="AH1" i="21"/>
  <c r="AG1" i="21"/>
  <c r="AF1" i="21"/>
  <c r="AE1" i="21"/>
  <c r="AD1" i="21"/>
  <c r="AC1" i="21"/>
  <c r="AB1" i="21"/>
  <c r="AA1" i="21"/>
  <c r="Z1" i="21"/>
  <c r="Y1" i="21"/>
  <c r="X1" i="21"/>
  <c r="W1" i="21"/>
  <c r="V1" i="21"/>
  <c r="U1" i="21"/>
  <c r="T1" i="21"/>
  <c r="R1" i="21"/>
  <c r="Q1" i="21"/>
  <c r="P1" i="21"/>
  <c r="O1" i="21"/>
  <c r="N1" i="21"/>
  <c r="M1" i="21"/>
  <c r="L1" i="21"/>
  <c r="K1" i="21"/>
  <c r="J1" i="21"/>
  <c r="I1" i="21"/>
  <c r="H1" i="21"/>
  <c r="G1" i="21"/>
  <c r="F1" i="21"/>
  <c r="E1" i="21"/>
  <c r="D1" i="21"/>
  <c r="C1" i="21"/>
  <c r="A1" i="21"/>
  <c r="B20" i="20"/>
  <c r="AH1652" i="20" s="1"/>
  <c r="AL1652" i="20" s="1"/>
  <c r="A15" i="20"/>
  <c r="R5" i="19"/>
  <c r="Q5" i="19"/>
  <c r="P5" i="19"/>
  <c r="O5" i="19"/>
  <c r="N5" i="19"/>
  <c r="M5" i="19"/>
  <c r="L5" i="19"/>
  <c r="K5" i="19"/>
  <c r="J5" i="19"/>
  <c r="I5" i="19"/>
  <c r="H5" i="19"/>
  <c r="G5" i="19"/>
  <c r="F5" i="19"/>
  <c r="E5" i="19"/>
  <c r="D5" i="19"/>
  <c r="BU3" i="21" l="1"/>
  <c r="BT5" i="21"/>
  <c r="BT3" i="21"/>
  <c r="BT4" i="21"/>
  <c r="AF232" i="20"/>
  <c r="AJ232" i="20" s="1"/>
  <c r="AF457" i="20"/>
  <c r="AJ457" i="20" s="1"/>
  <c r="AI762" i="20"/>
  <c r="AM762" i="20" s="1"/>
  <c r="AG665" i="20"/>
  <c r="AK665" i="20" s="1"/>
  <c r="AH762" i="20"/>
  <c r="AL762" i="20" s="1"/>
  <c r="AI260" i="20"/>
  <c r="AM260" i="20" s="1"/>
  <c r="AH284" i="20"/>
  <c r="AL284" i="20" s="1"/>
  <c r="AH514" i="20"/>
  <c r="AL514" i="20" s="1"/>
  <c r="AH898" i="20"/>
  <c r="AL898" i="20" s="1"/>
  <c r="AH398" i="20"/>
  <c r="AL398" i="20" s="1"/>
  <c r="AG208" i="20"/>
  <c r="AK208" i="20" s="1"/>
  <c r="AI703" i="20"/>
  <c r="AM703" i="20" s="1"/>
  <c r="AG451" i="20"/>
  <c r="AK451" i="20" s="1"/>
  <c r="AF807" i="20"/>
  <c r="AJ807" i="20" s="1"/>
  <c r="AF315" i="20"/>
  <c r="AJ315" i="20" s="1"/>
  <c r="AI546" i="20"/>
  <c r="AM546" i="20" s="1"/>
  <c r="AG992" i="20"/>
  <c r="AK992" i="20" s="1"/>
  <c r="AH483" i="20"/>
  <c r="AL483" i="20" s="1"/>
  <c r="AG807" i="20"/>
  <c r="AK807" i="20" s="1"/>
  <c r="AG513" i="20"/>
  <c r="AK513" i="20" s="1"/>
  <c r="AG315" i="20"/>
  <c r="AK315" i="20" s="1"/>
  <c r="AF547" i="20"/>
  <c r="AJ547" i="20" s="1"/>
  <c r="AI1092" i="20"/>
  <c r="AM1092" i="20" s="1"/>
  <c r="AI372" i="20"/>
  <c r="AM372" i="20" s="1"/>
  <c r="AF204" i="20"/>
  <c r="AJ204" i="20" s="1"/>
  <c r="AF423" i="20"/>
  <c r="AJ423" i="20" s="1"/>
  <c r="AG423" i="20"/>
  <c r="AK423" i="20" s="1"/>
  <c r="AG284" i="20"/>
  <c r="AK284" i="20" s="1"/>
  <c r="AF345" i="20"/>
  <c r="AJ345" i="20" s="1"/>
  <c r="AI572" i="20"/>
  <c r="AM572" i="20" s="1"/>
  <c r="AG1224" i="20"/>
  <c r="AK1224" i="20" s="1"/>
  <c r="AH619" i="20"/>
  <c r="AL619" i="20" s="1"/>
  <c r="AG662" i="20"/>
  <c r="AK662" i="20" s="1"/>
  <c r="AH703" i="20"/>
  <c r="AL703" i="20" s="1"/>
  <c r="AI231" i="20"/>
  <c r="AM231" i="20" s="1"/>
  <c r="AI259" i="20"/>
  <c r="AM259" i="20" s="1"/>
  <c r="AH489" i="20"/>
  <c r="AL489" i="20" s="1"/>
  <c r="AI349" i="20"/>
  <c r="AM349" i="20" s="1"/>
  <c r="AH576" i="20"/>
  <c r="AL576" i="20" s="1"/>
  <c r="AG1315" i="20"/>
  <c r="AK1315" i="20" s="1"/>
  <c r="AI398" i="20"/>
  <c r="AM398" i="20" s="1"/>
  <c r="AF894" i="20"/>
  <c r="AJ894" i="20" s="1"/>
  <c r="AH372" i="20"/>
  <c r="AL372" i="20" s="1"/>
  <c r="AG619" i="20"/>
  <c r="AK619" i="20" s="1"/>
  <c r="AI1468" i="20"/>
  <c r="AM1468" i="20" s="1"/>
  <c r="AI1318" i="20"/>
  <c r="AM1318" i="20" s="1"/>
  <c r="AF261" i="20"/>
  <c r="AJ261" i="20" s="1"/>
  <c r="AG297" i="20"/>
  <c r="AK297" i="20" s="1"/>
  <c r="AH457" i="20"/>
  <c r="AL457" i="20" s="1"/>
  <c r="AI588" i="20"/>
  <c r="AM588" i="20" s="1"/>
  <c r="AF773" i="20"/>
  <c r="AJ773" i="20" s="1"/>
  <c r="AG999" i="20"/>
  <c r="AK999" i="20" s="1"/>
  <c r="AF1476" i="20"/>
  <c r="AJ1476" i="20" s="1"/>
  <c r="AH297" i="20"/>
  <c r="AL297" i="20" s="1"/>
  <c r="AF434" i="20"/>
  <c r="AJ434" i="20" s="1"/>
  <c r="AF551" i="20"/>
  <c r="AJ551" i="20" s="1"/>
  <c r="AH670" i="20"/>
  <c r="AL670" i="20" s="1"/>
  <c r="AG901" i="20"/>
  <c r="AK901" i="20" s="1"/>
  <c r="AG1227" i="20"/>
  <c r="AK1227" i="20" s="1"/>
  <c r="AH265" i="20"/>
  <c r="AL265" i="20" s="1"/>
  <c r="AF525" i="20"/>
  <c r="AJ525" i="20" s="1"/>
  <c r="AF1230" i="20"/>
  <c r="AJ1230" i="20" s="1"/>
  <c r="AG351" i="20"/>
  <c r="AK351" i="20" s="1"/>
  <c r="AH720" i="20"/>
  <c r="AL720" i="20" s="1"/>
  <c r="AI267" i="20"/>
  <c r="AM267" i="20" s="1"/>
  <c r="AG672" i="20"/>
  <c r="AK672" i="20" s="1"/>
  <c r="AI1151" i="20"/>
  <c r="AM1151" i="20" s="1"/>
  <c r="AI1559" i="20"/>
  <c r="AM1559" i="20" s="1"/>
  <c r="AF373" i="20"/>
  <c r="AJ373" i="20" s="1"/>
  <c r="AG491" i="20"/>
  <c r="AK491" i="20" s="1"/>
  <c r="AH704" i="20"/>
  <c r="AL704" i="20" s="1"/>
  <c r="AG1340" i="20"/>
  <c r="AK1340" i="20" s="1"/>
  <c r="AG350" i="20"/>
  <c r="AK350" i="20" s="1"/>
  <c r="AF1364" i="20"/>
  <c r="AJ1364" i="20" s="1"/>
  <c r="AI350" i="20"/>
  <c r="AM350" i="20" s="1"/>
  <c r="AG551" i="20"/>
  <c r="AK551" i="20" s="1"/>
  <c r="AH1144" i="20"/>
  <c r="AL1144" i="20" s="1"/>
  <c r="AF299" i="20"/>
  <c r="AJ299" i="20" s="1"/>
  <c r="AG496" i="20"/>
  <c r="AK496" i="20" s="1"/>
  <c r="AI671" i="20"/>
  <c r="AM671" i="20" s="1"/>
  <c r="AG1233" i="20"/>
  <c r="AK1233" i="20" s="1"/>
  <c r="AI435" i="20"/>
  <c r="AM435" i="20" s="1"/>
  <c r="AG1034" i="20"/>
  <c r="AK1034" i="20" s="1"/>
  <c r="AI1400" i="20"/>
  <c r="AM1400" i="20" s="1"/>
  <c r="AI196" i="20"/>
  <c r="AM196" i="20" s="1"/>
  <c r="AH225" i="20"/>
  <c r="AL225" i="20" s="1"/>
  <c r="AH246" i="20"/>
  <c r="AL246" i="20" s="1"/>
  <c r="AH276" i="20"/>
  <c r="AL276" i="20" s="1"/>
  <c r="AF304" i="20"/>
  <c r="AJ304" i="20" s="1"/>
  <c r="AI334" i="20"/>
  <c r="AM334" i="20" s="1"/>
  <c r="AG365" i="20"/>
  <c r="AK365" i="20" s="1"/>
  <c r="AG387" i="20"/>
  <c r="AK387" i="20" s="1"/>
  <c r="AH418" i="20"/>
  <c r="AL418" i="20" s="1"/>
  <c r="AF442" i="20"/>
  <c r="AJ442" i="20" s="1"/>
  <c r="AH475" i="20"/>
  <c r="AL475" i="20" s="1"/>
  <c r="AF508" i="20"/>
  <c r="AJ508" i="20" s="1"/>
  <c r="AI532" i="20"/>
  <c r="AM532" i="20" s="1"/>
  <c r="AG569" i="20"/>
  <c r="AK569" i="20" s="1"/>
  <c r="AF599" i="20"/>
  <c r="AJ599" i="20" s="1"/>
  <c r="AH650" i="20"/>
  <c r="AL650" i="20" s="1"/>
  <c r="AI692" i="20"/>
  <c r="AM692" i="20" s="1"/>
  <c r="AH732" i="20"/>
  <c r="AL732" i="20" s="1"/>
  <c r="AH801" i="20"/>
  <c r="AL801" i="20" s="1"/>
  <c r="AG857" i="20"/>
  <c r="AK857" i="20" s="1"/>
  <c r="AI947" i="20"/>
  <c r="AM947" i="20" s="1"/>
  <c r="AG1068" i="20"/>
  <c r="AK1068" i="20" s="1"/>
  <c r="AI1172" i="20"/>
  <c r="AM1172" i="20" s="1"/>
  <c r="AI1289" i="20"/>
  <c r="AM1289" i="20" s="1"/>
  <c r="AH1403" i="20"/>
  <c r="AL1403" i="20" s="1"/>
  <c r="AH1587" i="20"/>
  <c r="AL1587" i="20" s="1"/>
  <c r="AF216" i="20"/>
  <c r="AJ216" i="20" s="1"/>
  <c r="AI320" i="20"/>
  <c r="AM320" i="20" s="1"/>
  <c r="AF405" i="20"/>
  <c r="AJ405" i="20" s="1"/>
  <c r="AG434" i="20"/>
  <c r="AK434" i="20" s="1"/>
  <c r="AF496" i="20"/>
  <c r="AJ496" i="20" s="1"/>
  <c r="AG589" i="20"/>
  <c r="AK589" i="20" s="1"/>
  <c r="AG720" i="20"/>
  <c r="AK720" i="20" s="1"/>
  <c r="AG775" i="20"/>
  <c r="AK775" i="20" s="1"/>
  <c r="AH1024" i="20"/>
  <c r="AL1024" i="20" s="1"/>
  <c r="AH1383" i="20"/>
  <c r="AL1383" i="20" s="1"/>
  <c r="AH267" i="20"/>
  <c r="AL267" i="20" s="1"/>
  <c r="AI1024" i="20"/>
  <c r="AM1024" i="20" s="1"/>
  <c r="AF244" i="20"/>
  <c r="AJ244" i="20" s="1"/>
  <c r="AF383" i="20"/>
  <c r="AJ383" i="20" s="1"/>
  <c r="AH525" i="20"/>
  <c r="AL525" i="20" s="1"/>
  <c r="AI590" i="20"/>
  <c r="AM590" i="20" s="1"/>
  <c r="AI775" i="20"/>
  <c r="AM775" i="20" s="1"/>
  <c r="AH1387" i="20"/>
  <c r="AL1387" i="20" s="1"/>
  <c r="AH194" i="20"/>
  <c r="AL194" i="20" s="1"/>
  <c r="AG357" i="20"/>
  <c r="AK357" i="20" s="1"/>
  <c r="AI496" i="20"/>
  <c r="AM496" i="20" s="1"/>
  <c r="AI839" i="20"/>
  <c r="AM839" i="20" s="1"/>
  <c r="AF245" i="20"/>
  <c r="AJ245" i="20" s="1"/>
  <c r="AF413" i="20"/>
  <c r="AJ413" i="20" s="1"/>
  <c r="AG436" i="20"/>
  <c r="AK436" i="20" s="1"/>
  <c r="AI531" i="20"/>
  <c r="AM531" i="20" s="1"/>
  <c r="AF597" i="20"/>
  <c r="AJ597" i="20" s="1"/>
  <c r="AH643" i="20"/>
  <c r="AL643" i="20" s="1"/>
  <c r="AF732" i="20"/>
  <c r="AJ732" i="20" s="1"/>
  <c r="AF842" i="20"/>
  <c r="AJ842" i="20" s="1"/>
  <c r="AI1277" i="20"/>
  <c r="AM1277" i="20" s="1"/>
  <c r="AH224" i="20"/>
  <c r="AL224" i="20" s="1"/>
  <c r="AH334" i="20"/>
  <c r="AL334" i="20" s="1"/>
  <c r="AH436" i="20"/>
  <c r="AL436" i="20" s="1"/>
  <c r="AI643" i="20"/>
  <c r="AM643" i="20" s="1"/>
  <c r="AI853" i="20"/>
  <c r="AM853" i="20" s="1"/>
  <c r="AI1170" i="20"/>
  <c r="AM1170" i="20" s="1"/>
  <c r="AF197" i="20"/>
  <c r="AJ197" i="20" s="1"/>
  <c r="AF229" i="20"/>
  <c r="AJ229" i="20" s="1"/>
  <c r="AH250" i="20"/>
  <c r="AL250" i="20" s="1"/>
  <c r="AI280" i="20"/>
  <c r="AM280" i="20" s="1"/>
  <c r="AH312" i="20"/>
  <c r="AL312" i="20" s="1"/>
  <c r="AF336" i="20"/>
  <c r="AJ336" i="20" s="1"/>
  <c r="AH365" i="20"/>
  <c r="AL365" i="20" s="1"/>
  <c r="AI388" i="20"/>
  <c r="AM388" i="20" s="1"/>
  <c r="AI418" i="20"/>
  <c r="AM418" i="20" s="1"/>
  <c r="AH444" i="20"/>
  <c r="AL444" i="20" s="1"/>
  <c r="AI475" i="20"/>
  <c r="AM475" i="20" s="1"/>
  <c r="AF509" i="20"/>
  <c r="AJ509" i="20" s="1"/>
  <c r="AF533" i="20"/>
  <c r="AJ533" i="20" s="1"/>
  <c r="AH569" i="20"/>
  <c r="AL569" i="20" s="1"/>
  <c r="AG606" i="20"/>
  <c r="AK606" i="20" s="1"/>
  <c r="AG651" i="20"/>
  <c r="AK651" i="20" s="1"/>
  <c r="AH696" i="20"/>
  <c r="AL696" i="20" s="1"/>
  <c r="AI732" i="20"/>
  <c r="AM732" i="20" s="1"/>
  <c r="AI801" i="20"/>
  <c r="AM801" i="20" s="1"/>
  <c r="AH871" i="20"/>
  <c r="AL871" i="20" s="1"/>
  <c r="AI954" i="20"/>
  <c r="AM954" i="20" s="1"/>
  <c r="AI1074" i="20"/>
  <c r="AM1074" i="20" s="1"/>
  <c r="AF1174" i="20"/>
  <c r="AJ1174" i="20" s="1"/>
  <c r="AI1291" i="20"/>
  <c r="AM1291" i="20" s="1"/>
  <c r="AH1441" i="20"/>
  <c r="AL1441" i="20" s="1"/>
  <c r="AI1588" i="20"/>
  <c r="AM1588" i="20" s="1"/>
  <c r="AG215" i="20"/>
  <c r="AK215" i="20" s="1"/>
  <c r="AH320" i="20"/>
  <c r="AL320" i="20" s="1"/>
  <c r="AF404" i="20"/>
  <c r="AJ404" i="20" s="1"/>
  <c r="AG493" i="20"/>
  <c r="AK493" i="20" s="1"/>
  <c r="AF628" i="20"/>
  <c r="AJ628" i="20" s="1"/>
  <c r="AH719" i="20"/>
  <c r="AL719" i="20" s="1"/>
  <c r="AI831" i="20"/>
  <c r="AM831" i="20" s="1"/>
  <c r="AG1126" i="20"/>
  <c r="AK1126" i="20" s="1"/>
  <c r="AG1380" i="20"/>
  <c r="AK1380" i="20" s="1"/>
  <c r="AH239" i="20"/>
  <c r="AL239" i="20" s="1"/>
  <c r="AF459" i="20"/>
  <c r="AJ459" i="20" s="1"/>
  <c r="AI670" i="20"/>
  <c r="AM670" i="20" s="1"/>
  <c r="AG917" i="20"/>
  <c r="AK917" i="20" s="1"/>
  <c r="AI1515" i="20"/>
  <c r="AM1515" i="20" s="1"/>
  <c r="AH190" i="20"/>
  <c r="AL190" i="20" s="1"/>
  <c r="AG216" i="20"/>
  <c r="AK216" i="20" s="1"/>
  <c r="AF326" i="20"/>
  <c r="AJ326" i="20" s="1"/>
  <c r="AH434" i="20"/>
  <c r="AL434" i="20" s="1"/>
  <c r="AG525" i="20"/>
  <c r="AK525" i="20" s="1"/>
  <c r="AH633" i="20"/>
  <c r="AL633" i="20" s="1"/>
  <c r="AH775" i="20"/>
  <c r="AL775" i="20" s="1"/>
  <c r="AI1144" i="20"/>
  <c r="AM1144" i="20" s="1"/>
  <c r="AF1553" i="20"/>
  <c r="AJ1553" i="20" s="1"/>
  <c r="AI192" i="20"/>
  <c r="AM192" i="20" s="1"/>
  <c r="AH216" i="20"/>
  <c r="AL216" i="20" s="1"/>
  <c r="AG299" i="20"/>
  <c r="AK299" i="20" s="1"/>
  <c r="AI406" i="20"/>
  <c r="AM406" i="20" s="1"/>
  <c r="AF470" i="20"/>
  <c r="AJ470" i="20" s="1"/>
  <c r="AI551" i="20"/>
  <c r="AM551" i="20" s="1"/>
  <c r="AF730" i="20"/>
  <c r="AJ730" i="20" s="1"/>
  <c r="AG946" i="20"/>
  <c r="AK946" i="20" s="1"/>
  <c r="AI1251" i="20"/>
  <c r="AM1251" i="20" s="1"/>
  <c r="AI216" i="20"/>
  <c r="AM216" i="20" s="1"/>
  <c r="AH299" i="20"/>
  <c r="AL299" i="20" s="1"/>
  <c r="AG412" i="20"/>
  <c r="AK412" i="20" s="1"/>
  <c r="AI528" i="20"/>
  <c r="AM528" i="20" s="1"/>
  <c r="AI596" i="20"/>
  <c r="AM596" i="20" s="1"/>
  <c r="AH674" i="20"/>
  <c r="AL674" i="20" s="1"/>
  <c r="AI785" i="20"/>
  <c r="AM785" i="20" s="1"/>
  <c r="AH1038" i="20"/>
  <c r="AL1038" i="20" s="1"/>
  <c r="AF1561" i="20"/>
  <c r="AJ1561" i="20" s="1"/>
  <c r="AI194" i="20"/>
  <c r="AM194" i="20" s="1"/>
  <c r="AI299" i="20"/>
  <c r="AM299" i="20" s="1"/>
  <c r="AG334" i="20"/>
  <c r="AK334" i="20" s="1"/>
  <c r="AI472" i="20"/>
  <c r="AM472" i="20" s="1"/>
  <c r="AI1040" i="20"/>
  <c r="AM1040" i="20" s="1"/>
  <c r="AG246" i="20"/>
  <c r="AK246" i="20" s="1"/>
  <c r="AF361" i="20"/>
  <c r="AJ361" i="20" s="1"/>
  <c r="AF473" i="20"/>
  <c r="AJ473" i="20" s="1"/>
  <c r="AF569" i="20"/>
  <c r="AJ569" i="20" s="1"/>
  <c r="AF795" i="20"/>
  <c r="AJ795" i="20" s="1"/>
  <c r="AI1563" i="20"/>
  <c r="AM1563" i="20" s="1"/>
  <c r="AG197" i="20"/>
  <c r="AK197" i="20" s="1"/>
  <c r="AG229" i="20"/>
  <c r="AK229" i="20" s="1"/>
  <c r="AI250" i="20"/>
  <c r="AM250" i="20" s="1"/>
  <c r="AG282" i="20"/>
  <c r="AK282" i="20" s="1"/>
  <c r="AG313" i="20"/>
  <c r="AK313" i="20" s="1"/>
  <c r="AG336" i="20"/>
  <c r="AK336" i="20" s="1"/>
  <c r="AI367" i="20"/>
  <c r="AM367" i="20" s="1"/>
  <c r="AF389" i="20"/>
  <c r="AJ389" i="20" s="1"/>
  <c r="AI419" i="20"/>
  <c r="AM419" i="20" s="1"/>
  <c r="AG447" i="20"/>
  <c r="AK447" i="20" s="1"/>
  <c r="AF476" i="20"/>
  <c r="AJ476" i="20" s="1"/>
  <c r="AG509" i="20"/>
  <c r="AK509" i="20" s="1"/>
  <c r="AF534" i="20"/>
  <c r="AJ534" i="20" s="1"/>
  <c r="AF570" i="20"/>
  <c r="AJ570" i="20" s="1"/>
  <c r="AH617" i="20"/>
  <c r="AL617" i="20" s="1"/>
  <c r="AH651" i="20"/>
  <c r="AL651" i="20" s="1"/>
  <c r="AI696" i="20"/>
  <c r="AM696" i="20" s="1"/>
  <c r="AG733" i="20"/>
  <c r="AK733" i="20" s="1"/>
  <c r="AG803" i="20"/>
  <c r="AK803" i="20" s="1"/>
  <c r="AI874" i="20"/>
  <c r="AM874" i="20" s="1"/>
  <c r="AI961" i="20"/>
  <c r="AM961" i="20" s="1"/>
  <c r="AG1088" i="20"/>
  <c r="AK1088" i="20" s="1"/>
  <c r="AF1175" i="20"/>
  <c r="AJ1175" i="20" s="1"/>
  <c r="AF1312" i="20"/>
  <c r="AJ1312" i="20" s="1"/>
  <c r="AG1460" i="20"/>
  <c r="AK1460" i="20" s="1"/>
  <c r="AI1593" i="20"/>
  <c r="AM1593" i="20" s="1"/>
  <c r="AG233" i="20"/>
  <c r="AK233" i="20" s="1"/>
  <c r="AH315" i="20"/>
  <c r="AL315" i="20" s="1"/>
  <c r="AF350" i="20"/>
  <c r="AJ350" i="20" s="1"/>
  <c r="AG399" i="20"/>
  <c r="AK399" i="20" s="1"/>
  <c r="AI514" i="20"/>
  <c r="AM514" i="20" s="1"/>
  <c r="AF582" i="20"/>
  <c r="AJ582" i="20" s="1"/>
  <c r="AF626" i="20"/>
  <c r="AJ626" i="20" s="1"/>
  <c r="AH763" i="20"/>
  <c r="AL763" i="20" s="1"/>
  <c r="AF820" i="20"/>
  <c r="AJ820" i="20" s="1"/>
  <c r="AF900" i="20"/>
  <c r="AJ900" i="20" s="1"/>
  <c r="AF999" i="20"/>
  <c r="AJ999" i="20" s="1"/>
  <c r="AF1113" i="20"/>
  <c r="AJ1113" i="20" s="1"/>
  <c r="AF1475" i="20"/>
  <c r="AJ1475" i="20" s="1"/>
  <c r="B4" i="20"/>
  <c r="AG261" i="20"/>
  <c r="AK261" i="20" s="1"/>
  <c r="AF374" i="20"/>
  <c r="AJ374" i="20" s="1"/>
  <c r="AF492" i="20"/>
  <c r="AJ492" i="20" s="1"/>
  <c r="AI549" i="20"/>
  <c r="AM549" i="20" s="1"/>
  <c r="AG667" i="20"/>
  <c r="AK667" i="20" s="1"/>
  <c r="AH831" i="20"/>
  <c r="AL831" i="20" s="1"/>
  <c r="AF1227" i="20"/>
  <c r="AJ1227" i="20" s="1"/>
  <c r="AH238" i="20"/>
  <c r="AL238" i="20" s="1"/>
  <c r="AH350" i="20"/>
  <c r="AL350" i="20" s="1"/>
  <c r="AI457" i="20"/>
  <c r="AM457" i="20" s="1"/>
  <c r="AF589" i="20"/>
  <c r="AJ589" i="20" s="1"/>
  <c r="AF775" i="20"/>
  <c r="AJ775" i="20" s="1"/>
  <c r="AH1482" i="20"/>
  <c r="AL1482" i="20" s="1"/>
  <c r="AI297" i="20"/>
  <c r="AM297" i="20" s="1"/>
  <c r="AG630" i="20"/>
  <c r="AK630" i="20" s="1"/>
  <c r="AF382" i="20"/>
  <c r="AJ382" i="20" s="1"/>
  <c r="AH942" i="20"/>
  <c r="AL942" i="20" s="1"/>
  <c r="AF331" i="20"/>
  <c r="AJ331" i="20" s="1"/>
  <c r="AF638" i="20"/>
  <c r="AJ638" i="20" s="1"/>
  <c r="AF274" i="20"/>
  <c r="AJ274" i="20" s="1"/>
  <c r="AF334" i="20"/>
  <c r="AJ334" i="20" s="1"/>
  <c r="AG384" i="20"/>
  <c r="AK384" i="20" s="1"/>
  <c r="AG470" i="20"/>
  <c r="AK470" i="20" s="1"/>
  <c r="AF560" i="20"/>
  <c r="AJ560" i="20" s="1"/>
  <c r="AG643" i="20"/>
  <c r="AK643" i="20" s="1"/>
  <c r="AI730" i="20"/>
  <c r="AM730" i="20" s="1"/>
  <c r="AH946" i="20"/>
  <c r="AL946" i="20" s="1"/>
  <c r="AI1261" i="20"/>
  <c r="AM1261" i="20" s="1"/>
  <c r="AG1396" i="20"/>
  <c r="AK1396" i="20" s="1"/>
  <c r="AH384" i="20"/>
  <c r="AL384" i="20" s="1"/>
  <c r="AF1168" i="20"/>
  <c r="AJ1168" i="20" s="1"/>
  <c r="AG276" i="20"/>
  <c r="AK276" i="20" s="1"/>
  <c r="AF387" i="20"/>
  <c r="AJ387" i="20" s="1"/>
  <c r="AG507" i="20"/>
  <c r="AK507" i="20" s="1"/>
  <c r="AF598" i="20"/>
  <c r="AJ598" i="20" s="1"/>
  <c r="AG732" i="20"/>
  <c r="AK732" i="20" s="1"/>
  <c r="AF1403" i="20"/>
  <c r="AJ1403" i="20" s="1"/>
  <c r="AH197" i="20"/>
  <c r="AL197" i="20" s="1"/>
  <c r="AH229" i="20"/>
  <c r="AL229" i="20" s="1"/>
  <c r="AH252" i="20"/>
  <c r="AL252" i="20" s="1"/>
  <c r="AF283" i="20"/>
  <c r="AJ283" i="20" s="1"/>
  <c r="AH313" i="20"/>
  <c r="AL313" i="20" s="1"/>
  <c r="AH336" i="20"/>
  <c r="AL336" i="20" s="1"/>
  <c r="AF368" i="20"/>
  <c r="AJ368" i="20" s="1"/>
  <c r="AF397" i="20"/>
  <c r="AJ397" i="20" s="1"/>
  <c r="AH421" i="20"/>
  <c r="AL421" i="20" s="1"/>
  <c r="AH447" i="20"/>
  <c r="AL447" i="20" s="1"/>
  <c r="AF481" i="20"/>
  <c r="AJ481" i="20" s="1"/>
  <c r="AH509" i="20"/>
  <c r="AL509" i="20" s="1"/>
  <c r="AH540" i="20"/>
  <c r="AL540" i="20" s="1"/>
  <c r="AG570" i="20"/>
  <c r="AK570" i="20" s="1"/>
  <c r="AI617" i="20"/>
  <c r="AM617" i="20" s="1"/>
  <c r="AI651" i="20"/>
  <c r="AM651" i="20" s="1"/>
  <c r="AH699" i="20"/>
  <c r="AL699" i="20" s="1"/>
  <c r="AH750" i="20"/>
  <c r="AL750" i="20" s="1"/>
  <c r="AI805" i="20"/>
  <c r="AM805" i="20" s="1"/>
  <c r="AF876" i="20"/>
  <c r="AJ876" i="20" s="1"/>
  <c r="AF962" i="20"/>
  <c r="AJ962" i="20" s="1"/>
  <c r="AI1091" i="20"/>
  <c r="AM1091" i="20" s="1"/>
  <c r="AH1206" i="20"/>
  <c r="AL1206" i="20" s="1"/>
  <c r="AG1312" i="20"/>
  <c r="AK1312" i="20" s="1"/>
  <c r="AG1462" i="20"/>
  <c r="AK1462" i="20" s="1"/>
  <c r="AI1599" i="20"/>
  <c r="AM1599" i="20" s="1"/>
  <c r="AH994" i="20"/>
  <c r="AL994" i="20" s="1"/>
  <c r="AI1095" i="20"/>
  <c r="AM1095" i="20" s="1"/>
  <c r="AH1224" i="20"/>
  <c r="AL1224" i="20" s="1"/>
  <c r="AI1471" i="20"/>
  <c r="AM1471" i="20" s="1"/>
  <c r="AH210" i="20"/>
  <c r="AL210" i="20" s="1"/>
  <c r="AH289" i="20"/>
  <c r="AL289" i="20" s="1"/>
  <c r="AG429" i="20"/>
  <c r="AK429" i="20" s="1"/>
  <c r="AG457" i="20"/>
  <c r="AK457" i="20" s="1"/>
  <c r="AH549" i="20"/>
  <c r="AL549" i="20" s="1"/>
  <c r="AF667" i="20"/>
  <c r="AJ667" i="20" s="1"/>
  <c r="AF1226" i="20"/>
  <c r="AJ1226" i="20" s="1"/>
  <c r="AF215" i="20"/>
  <c r="AJ215" i="20" s="1"/>
  <c r="AF237" i="20"/>
  <c r="AJ237" i="20" s="1"/>
  <c r="AG320" i="20"/>
  <c r="AK320" i="20" s="1"/>
  <c r="AH399" i="20"/>
  <c r="AL399" i="20" s="1"/>
  <c r="AI433" i="20"/>
  <c r="AM433" i="20" s="1"/>
  <c r="AI517" i="20"/>
  <c r="AM517" i="20" s="1"/>
  <c r="AI627" i="20"/>
  <c r="AM627" i="20" s="1"/>
  <c r="AG707" i="20"/>
  <c r="AK707" i="20" s="1"/>
  <c r="AI900" i="20"/>
  <c r="AM900" i="20" s="1"/>
  <c r="AI1113" i="20"/>
  <c r="AM1113" i="20" s="1"/>
  <c r="AF262" i="20"/>
  <c r="AJ262" i="20" s="1"/>
  <c r="AH376" i="20"/>
  <c r="AL376" i="20" s="1"/>
  <c r="AI523" i="20"/>
  <c r="AM523" i="20" s="1"/>
  <c r="AF1002" i="20"/>
  <c r="AJ1002" i="20" s="1"/>
  <c r="AI381" i="20"/>
  <c r="AM381" i="20" s="1"/>
  <c r="AF836" i="20"/>
  <c r="AJ836" i="20" s="1"/>
  <c r="AI242" i="20"/>
  <c r="AM242" i="20" s="1"/>
  <c r="AH406" i="20"/>
  <c r="AL406" i="20" s="1"/>
  <c r="AH465" i="20"/>
  <c r="AL465" i="20" s="1"/>
  <c r="AH551" i="20"/>
  <c r="AL551" i="20" s="1"/>
  <c r="AH589" i="20"/>
  <c r="AL589" i="20" s="1"/>
  <c r="AG836" i="20"/>
  <c r="AK836" i="20" s="1"/>
  <c r="AG1386" i="20"/>
  <c r="AK1386" i="20" s="1"/>
  <c r="AH351" i="20"/>
  <c r="AL351" i="20" s="1"/>
  <c r="AH496" i="20"/>
  <c r="AL496" i="20" s="1"/>
  <c r="AH839" i="20"/>
  <c r="AL839" i="20" s="1"/>
  <c r="AG244" i="20"/>
  <c r="AK244" i="20" s="1"/>
  <c r="AF436" i="20"/>
  <c r="AJ436" i="20" s="1"/>
  <c r="AG1158" i="20"/>
  <c r="AK1158" i="20" s="1"/>
  <c r="AG217" i="20"/>
  <c r="AK217" i="20" s="1"/>
  <c r="AF276" i="20"/>
  <c r="AJ276" i="20" s="1"/>
  <c r="AH357" i="20"/>
  <c r="AL357" i="20" s="1"/>
  <c r="AI498" i="20"/>
  <c r="AM498" i="20" s="1"/>
  <c r="AG567" i="20"/>
  <c r="AK567" i="20" s="1"/>
  <c r="AI677" i="20"/>
  <c r="AM677" i="20" s="1"/>
  <c r="AG794" i="20"/>
  <c r="AK794" i="20" s="1"/>
  <c r="AI946" i="20"/>
  <c r="AM946" i="20" s="1"/>
  <c r="AG1561" i="20"/>
  <c r="AK1561" i="20" s="1"/>
  <c r="AF195" i="20"/>
  <c r="AJ195" i="20" s="1"/>
  <c r="AH303" i="20"/>
  <c r="AL303" i="20" s="1"/>
  <c r="AI417" i="20"/>
  <c r="AM417" i="20" s="1"/>
  <c r="AH532" i="20"/>
  <c r="AL532" i="20" s="1"/>
  <c r="AF685" i="20"/>
  <c r="AJ685" i="20" s="1"/>
  <c r="AF947" i="20"/>
  <c r="AJ947" i="20" s="1"/>
  <c r="AG1066" i="20"/>
  <c r="AK1066" i="20" s="1"/>
  <c r="AF1279" i="20"/>
  <c r="AJ1279" i="20" s="1"/>
  <c r="AH202" i="20"/>
  <c r="AL202" i="20" s="1"/>
  <c r="AH231" i="20"/>
  <c r="AL231" i="20" s="1"/>
  <c r="AH259" i="20"/>
  <c r="AL259" i="20" s="1"/>
  <c r="AG283" i="20"/>
  <c r="AK283" i="20" s="1"/>
  <c r="AI314" i="20"/>
  <c r="AM314" i="20" s="1"/>
  <c r="AI336" i="20"/>
  <c r="AM336" i="20" s="1"/>
  <c r="AG368" i="20"/>
  <c r="AK368" i="20" s="1"/>
  <c r="AI397" i="20"/>
  <c r="AM397" i="20" s="1"/>
  <c r="AF422" i="20"/>
  <c r="AJ422" i="20" s="1"/>
  <c r="AH449" i="20"/>
  <c r="AL449" i="20" s="1"/>
  <c r="AG481" i="20"/>
  <c r="AK481" i="20" s="1"/>
  <c r="AF513" i="20"/>
  <c r="AJ513" i="20" s="1"/>
  <c r="AH546" i="20"/>
  <c r="AL546" i="20" s="1"/>
  <c r="AH570" i="20"/>
  <c r="AL570" i="20" s="1"/>
  <c r="AF618" i="20"/>
  <c r="AJ618" i="20" s="1"/>
  <c r="AF652" i="20"/>
  <c r="AJ652" i="20" s="1"/>
  <c r="AG703" i="20"/>
  <c r="AK703" i="20" s="1"/>
  <c r="AF759" i="20"/>
  <c r="AJ759" i="20" s="1"/>
  <c r="AF806" i="20"/>
  <c r="AJ806" i="20" s="1"/>
  <c r="AH889" i="20"/>
  <c r="AL889" i="20" s="1"/>
  <c r="AG971" i="20"/>
  <c r="AK971" i="20" s="1"/>
  <c r="AG1092" i="20"/>
  <c r="AK1092" i="20" s="1"/>
  <c r="AI1209" i="20"/>
  <c r="AM1209" i="20" s="1"/>
  <c r="AF1315" i="20"/>
  <c r="AJ1315" i="20" s="1"/>
  <c r="AH1462" i="20"/>
  <c r="AL1462" i="20" s="1"/>
  <c r="AI1600" i="20"/>
  <c r="AM1600" i="20" s="1"/>
  <c r="D4" i="20"/>
  <c r="AF203" i="20"/>
  <c r="AJ203" i="20" s="1"/>
  <c r="AH217" i="20"/>
  <c r="AL217" i="20" s="1"/>
  <c r="AG237" i="20"/>
  <c r="AK237" i="20" s="1"/>
  <c r="AH251" i="20"/>
  <c r="AL251" i="20" s="1"/>
  <c r="AF269" i="20"/>
  <c r="AJ269" i="20" s="1"/>
  <c r="AF287" i="20"/>
  <c r="AJ287" i="20" s="1"/>
  <c r="AG304" i="20"/>
  <c r="AK304" i="20" s="1"/>
  <c r="AI321" i="20"/>
  <c r="AM321" i="20" s="1"/>
  <c r="AH337" i="20"/>
  <c r="AL337" i="20" s="1"/>
  <c r="AI357" i="20"/>
  <c r="AM357" i="20" s="1"/>
  <c r="AF375" i="20"/>
  <c r="AJ375" i="20" s="1"/>
  <c r="AG389" i="20"/>
  <c r="AK389" i="20" s="1"/>
  <c r="AF407" i="20"/>
  <c r="AJ407" i="20" s="1"/>
  <c r="AI425" i="20"/>
  <c r="AM425" i="20" s="1"/>
  <c r="AG442" i="20"/>
  <c r="AK442" i="20" s="1"/>
  <c r="AG459" i="20"/>
  <c r="AK459" i="20" s="1"/>
  <c r="AH481" i="20"/>
  <c r="AL481" i="20" s="1"/>
  <c r="AI499" i="20"/>
  <c r="AM499" i="20" s="1"/>
  <c r="AF521" i="20"/>
  <c r="AJ521" i="20" s="1"/>
  <c r="AI538" i="20"/>
  <c r="AM538" i="20" s="1"/>
  <c r="AF557" i="20"/>
  <c r="AJ557" i="20" s="1"/>
  <c r="AF581" i="20"/>
  <c r="AJ581" i="20" s="1"/>
  <c r="AG599" i="20"/>
  <c r="AK599" i="20" s="1"/>
  <c r="AH630" i="20"/>
  <c r="AL630" i="20" s="1"/>
  <c r="AG652" i="20"/>
  <c r="AK652" i="20" s="1"/>
  <c r="AG683" i="20"/>
  <c r="AK683" i="20" s="1"/>
  <c r="AH707" i="20"/>
  <c r="AL707" i="20" s="1"/>
  <c r="AF746" i="20"/>
  <c r="AJ746" i="20" s="1"/>
  <c r="AF777" i="20"/>
  <c r="AJ777" i="20" s="1"/>
  <c r="AF808" i="20"/>
  <c r="AJ808" i="20" s="1"/>
  <c r="AH857" i="20"/>
  <c r="AL857" i="20" s="1"/>
  <c r="AH918" i="20"/>
  <c r="AL918" i="20" s="1"/>
  <c r="AF975" i="20"/>
  <c r="AJ975" i="20" s="1"/>
  <c r="AI1047" i="20"/>
  <c r="AM1047" i="20" s="1"/>
  <c r="AF1115" i="20"/>
  <c r="AJ1115" i="20" s="1"/>
  <c r="AI1177" i="20"/>
  <c r="AM1177" i="20" s="1"/>
  <c r="AG1254" i="20"/>
  <c r="AK1254" i="20" s="1"/>
  <c r="AF1321" i="20"/>
  <c r="AJ1321" i="20" s="1"/>
  <c r="AF1405" i="20"/>
  <c r="AJ1405" i="20" s="1"/>
  <c r="AF1520" i="20"/>
  <c r="AJ1520" i="20" s="1"/>
  <c r="AG1604" i="20"/>
  <c r="AK1604" i="20" s="1"/>
  <c r="AG203" i="20"/>
  <c r="AK203" i="20" s="1"/>
  <c r="AF218" i="20"/>
  <c r="AJ218" i="20" s="1"/>
  <c r="AH237" i="20"/>
  <c r="AL237" i="20" s="1"/>
  <c r="AI251" i="20"/>
  <c r="AM251" i="20" s="1"/>
  <c r="AI272" i="20"/>
  <c r="AM272" i="20" s="1"/>
  <c r="AG287" i="20"/>
  <c r="AK287" i="20" s="1"/>
  <c r="AI306" i="20"/>
  <c r="AM306" i="20" s="1"/>
  <c r="AI322" i="20"/>
  <c r="AM322" i="20" s="1"/>
  <c r="AH342" i="20"/>
  <c r="AL342" i="20" s="1"/>
  <c r="AI359" i="20"/>
  <c r="AM359" i="20" s="1"/>
  <c r="AG375" i="20"/>
  <c r="AK375" i="20" s="1"/>
  <c r="AG392" i="20"/>
  <c r="AK392" i="20" s="1"/>
  <c r="AG407" i="20"/>
  <c r="AK407" i="20" s="1"/>
  <c r="AF426" i="20"/>
  <c r="AJ426" i="20" s="1"/>
  <c r="AH442" i="20"/>
  <c r="AL442" i="20" s="1"/>
  <c r="AH459" i="20"/>
  <c r="AL459" i="20" s="1"/>
  <c r="AI481" i="20"/>
  <c r="AM481" i="20" s="1"/>
  <c r="AF500" i="20"/>
  <c r="AJ500" i="20" s="1"/>
  <c r="AG521" i="20"/>
  <c r="AK521" i="20" s="1"/>
  <c r="AF539" i="20"/>
  <c r="AJ539" i="20" s="1"/>
  <c r="AG557" i="20"/>
  <c r="AK557" i="20" s="1"/>
  <c r="AG581" i="20"/>
  <c r="AK581" i="20" s="1"/>
  <c r="AF601" i="20"/>
  <c r="AJ601" i="20" s="1"/>
  <c r="AI630" i="20"/>
  <c r="AM630" i="20" s="1"/>
  <c r="AH653" i="20"/>
  <c r="AL653" i="20" s="1"/>
  <c r="AH683" i="20"/>
  <c r="AL683" i="20" s="1"/>
  <c r="AI707" i="20"/>
  <c r="AM707" i="20" s="1"/>
  <c r="AH749" i="20"/>
  <c r="AL749" i="20" s="1"/>
  <c r="AG777" i="20"/>
  <c r="AK777" i="20" s="1"/>
  <c r="AG808" i="20"/>
  <c r="AK808" i="20" s="1"/>
  <c r="AI857" i="20"/>
  <c r="AM857" i="20" s="1"/>
  <c r="AI918" i="20"/>
  <c r="AM918" i="20" s="1"/>
  <c r="AF976" i="20"/>
  <c r="AJ976" i="20" s="1"/>
  <c r="AG1048" i="20"/>
  <c r="AK1048" i="20" s="1"/>
  <c r="AI1115" i="20"/>
  <c r="AM1115" i="20" s="1"/>
  <c r="AH1178" i="20"/>
  <c r="AL1178" i="20" s="1"/>
  <c r="AF1257" i="20"/>
  <c r="AJ1257" i="20" s="1"/>
  <c r="AG1321" i="20"/>
  <c r="AK1321" i="20" s="1"/>
  <c r="AF1432" i="20"/>
  <c r="AJ1432" i="20" s="1"/>
  <c r="AF1526" i="20"/>
  <c r="AJ1526" i="20" s="1"/>
  <c r="AG1616" i="20"/>
  <c r="AK1616" i="20" s="1"/>
  <c r="AH203" i="20"/>
  <c r="AL203" i="20" s="1"/>
  <c r="AF221" i="20"/>
  <c r="AJ221" i="20" s="1"/>
  <c r="AI237" i="20"/>
  <c r="AM237" i="20" s="1"/>
  <c r="AF252" i="20"/>
  <c r="AJ252" i="20" s="1"/>
  <c r="AH273" i="20"/>
  <c r="AL273" i="20" s="1"/>
  <c r="AH287" i="20"/>
  <c r="AL287" i="20" s="1"/>
  <c r="AI307" i="20"/>
  <c r="AM307" i="20" s="1"/>
  <c r="AF323" i="20"/>
  <c r="AJ323" i="20" s="1"/>
  <c r="AH344" i="20"/>
  <c r="AL344" i="20" s="1"/>
  <c r="AF360" i="20"/>
  <c r="AJ360" i="20" s="1"/>
  <c r="AF376" i="20"/>
  <c r="AJ376" i="20" s="1"/>
  <c r="AG395" i="20"/>
  <c r="AK395" i="20" s="1"/>
  <c r="AI411" i="20"/>
  <c r="AM411" i="20" s="1"/>
  <c r="AG426" i="20"/>
  <c r="AK426" i="20" s="1"/>
  <c r="AF443" i="20"/>
  <c r="AJ443" i="20" s="1"/>
  <c r="AI459" i="20"/>
  <c r="AM459" i="20" s="1"/>
  <c r="AF483" i="20"/>
  <c r="AJ483" i="20" s="1"/>
  <c r="AF501" i="20"/>
  <c r="AJ501" i="20" s="1"/>
  <c r="AF522" i="20"/>
  <c r="AJ522" i="20" s="1"/>
  <c r="AG539" i="20"/>
  <c r="AK539" i="20" s="1"/>
  <c r="AH557" i="20"/>
  <c r="AL557" i="20" s="1"/>
  <c r="AH581" i="20"/>
  <c r="AL581" i="20" s="1"/>
  <c r="AH602" i="20"/>
  <c r="AL602" i="20" s="1"/>
  <c r="AF631" i="20"/>
  <c r="AJ631" i="20" s="1"/>
  <c r="AI653" i="20"/>
  <c r="AM653" i="20" s="1"/>
  <c r="AI683" i="20"/>
  <c r="AM683" i="20" s="1"/>
  <c r="AI708" i="20"/>
  <c r="AM708" i="20" s="1"/>
  <c r="AI749" i="20"/>
  <c r="AM749" i="20" s="1"/>
  <c r="AI777" i="20"/>
  <c r="AM777" i="20" s="1"/>
  <c r="AG816" i="20"/>
  <c r="AK816" i="20" s="1"/>
  <c r="AF858" i="20"/>
  <c r="AJ858" i="20" s="1"/>
  <c r="AF919" i="20"/>
  <c r="AJ919" i="20" s="1"/>
  <c r="AI989" i="20"/>
  <c r="AM989" i="20" s="1"/>
  <c r="AF1050" i="20"/>
  <c r="AJ1050" i="20" s="1"/>
  <c r="AF1123" i="20"/>
  <c r="AJ1123" i="20" s="1"/>
  <c r="AF1183" i="20"/>
  <c r="AJ1183" i="20" s="1"/>
  <c r="AG1258" i="20"/>
  <c r="AK1258" i="20" s="1"/>
  <c r="AG1323" i="20"/>
  <c r="AK1323" i="20" s="1"/>
  <c r="AI1434" i="20"/>
  <c r="AM1434" i="20" s="1"/>
  <c r="AF1527" i="20"/>
  <c r="AJ1527" i="20" s="1"/>
  <c r="AI1631" i="20"/>
  <c r="AM1631" i="20" s="1"/>
  <c r="AH189" i="20"/>
  <c r="AL189" i="20" s="1"/>
  <c r="AI203" i="20"/>
  <c r="AM203" i="20" s="1"/>
  <c r="AG223" i="20"/>
  <c r="AK223" i="20" s="1"/>
  <c r="AG238" i="20"/>
  <c r="AK238" i="20" s="1"/>
  <c r="AG252" i="20"/>
  <c r="AK252" i="20" s="1"/>
  <c r="AI273" i="20"/>
  <c r="AM273" i="20" s="1"/>
  <c r="AG289" i="20"/>
  <c r="AK289" i="20" s="1"/>
  <c r="AF308" i="20"/>
  <c r="AJ308" i="20" s="1"/>
  <c r="AG323" i="20"/>
  <c r="AK323" i="20" s="1"/>
  <c r="AI344" i="20"/>
  <c r="AM344" i="20" s="1"/>
  <c r="AG360" i="20"/>
  <c r="AK360" i="20" s="1"/>
  <c r="AG376" i="20"/>
  <c r="AK376" i="20" s="1"/>
  <c r="AF396" i="20"/>
  <c r="AJ396" i="20" s="1"/>
  <c r="AF412" i="20"/>
  <c r="AJ412" i="20" s="1"/>
  <c r="AF429" i="20"/>
  <c r="AJ429" i="20" s="1"/>
  <c r="AG443" i="20"/>
  <c r="AK443" i="20" s="1"/>
  <c r="AI463" i="20"/>
  <c r="AM463" i="20" s="1"/>
  <c r="AG483" i="20"/>
  <c r="AK483" i="20" s="1"/>
  <c r="AF502" i="20"/>
  <c r="AJ502" i="20" s="1"/>
  <c r="AG522" i="20"/>
  <c r="AK522" i="20" s="1"/>
  <c r="AH539" i="20"/>
  <c r="AL539" i="20" s="1"/>
  <c r="AI559" i="20"/>
  <c r="AM559" i="20" s="1"/>
  <c r="AI581" i="20"/>
  <c r="AM581" i="20" s="1"/>
  <c r="AI602" i="20"/>
  <c r="AM602" i="20" s="1"/>
  <c r="AG633" i="20"/>
  <c r="AK633" i="20" s="1"/>
  <c r="AF662" i="20"/>
  <c r="AJ662" i="20" s="1"/>
  <c r="AI684" i="20"/>
  <c r="AM684" i="20" s="1"/>
  <c r="AF711" i="20"/>
  <c r="AJ711" i="20" s="1"/>
  <c r="AG750" i="20"/>
  <c r="AK750" i="20" s="1"/>
  <c r="AG782" i="20"/>
  <c r="AK782" i="20" s="1"/>
  <c r="AH819" i="20"/>
  <c r="AL819" i="20" s="1"/>
  <c r="AI870" i="20"/>
  <c r="AM870" i="20" s="1"/>
  <c r="AF929" i="20"/>
  <c r="AJ929" i="20" s="1"/>
  <c r="AI990" i="20"/>
  <c r="AM990" i="20" s="1"/>
  <c r="AI1064" i="20"/>
  <c r="AM1064" i="20" s="1"/>
  <c r="AG1123" i="20"/>
  <c r="AK1123" i="20" s="1"/>
  <c r="AG1193" i="20"/>
  <c r="AK1193" i="20" s="1"/>
  <c r="AH1258" i="20"/>
  <c r="AL1258" i="20" s="1"/>
  <c r="AH1337" i="20"/>
  <c r="AL1337" i="20" s="1"/>
  <c r="AF1441" i="20"/>
  <c r="AJ1441" i="20" s="1"/>
  <c r="AI1530" i="20"/>
  <c r="AM1530" i="20" s="1"/>
  <c r="AH1634" i="20"/>
  <c r="AL1634" i="20" s="1"/>
  <c r="AF1635" i="20"/>
  <c r="AJ1635" i="20" s="1"/>
  <c r="AF191" i="20"/>
  <c r="AJ191" i="20" s="1"/>
  <c r="AG204" i="20"/>
  <c r="AK204" i="20" s="1"/>
  <c r="AI224" i="20"/>
  <c r="AM224" i="20" s="1"/>
  <c r="AI238" i="20"/>
  <c r="AM238" i="20" s="1"/>
  <c r="AF253" i="20"/>
  <c r="AJ253" i="20" s="1"/>
  <c r="AG274" i="20"/>
  <c r="AK274" i="20" s="1"/>
  <c r="AG295" i="20"/>
  <c r="AK295" i="20" s="1"/>
  <c r="AI312" i="20"/>
  <c r="AM312" i="20" s="1"/>
  <c r="AG329" i="20"/>
  <c r="AK329" i="20" s="1"/>
  <c r="AF346" i="20"/>
  <c r="AJ346" i="20" s="1"/>
  <c r="AF362" i="20"/>
  <c r="AJ362" i="20" s="1"/>
  <c r="AG381" i="20"/>
  <c r="AK381" i="20" s="1"/>
  <c r="AG397" i="20"/>
  <c r="AK397" i="20" s="1"/>
  <c r="AH412" i="20"/>
  <c r="AL412" i="20" s="1"/>
  <c r="AH429" i="20"/>
  <c r="AL429" i="20" s="1"/>
  <c r="AI444" i="20"/>
  <c r="AM444" i="20" s="1"/>
  <c r="AI465" i="20"/>
  <c r="AM465" i="20" s="1"/>
  <c r="AF489" i="20"/>
  <c r="AJ489" i="20" s="1"/>
  <c r="AH507" i="20"/>
  <c r="AL507" i="20" s="1"/>
  <c r="AH524" i="20"/>
  <c r="AL524" i="20" s="1"/>
  <c r="AI540" i="20"/>
  <c r="AM540" i="20" s="1"/>
  <c r="AF562" i="20"/>
  <c r="AJ562" i="20" s="1"/>
  <c r="AF583" i="20"/>
  <c r="AJ583" i="20" s="1"/>
  <c r="AH610" i="20"/>
  <c r="AL610" i="20" s="1"/>
  <c r="AH637" i="20"/>
  <c r="AL637" i="20" s="1"/>
  <c r="AH664" i="20"/>
  <c r="AL664" i="20" s="1"/>
  <c r="AG685" i="20"/>
  <c r="AK685" i="20" s="1"/>
  <c r="AI719" i="20"/>
  <c r="AM719" i="20" s="1"/>
  <c r="AI750" i="20"/>
  <c r="AM750" i="20" s="1"/>
  <c r="AI788" i="20"/>
  <c r="AM788" i="20" s="1"/>
  <c r="AG820" i="20"/>
  <c r="AK820" i="20" s="1"/>
  <c r="AI871" i="20"/>
  <c r="AM871" i="20" s="1"/>
  <c r="AG944" i="20"/>
  <c r="AK944" i="20" s="1"/>
  <c r="AF993" i="20"/>
  <c r="AJ993" i="20" s="1"/>
  <c r="AH1066" i="20"/>
  <c r="AL1066" i="20" s="1"/>
  <c r="AF1129" i="20"/>
  <c r="AJ1129" i="20" s="1"/>
  <c r="AI1206" i="20"/>
  <c r="AM1206" i="20" s="1"/>
  <c r="AG1274" i="20"/>
  <c r="AK1274" i="20" s="1"/>
  <c r="AF1344" i="20"/>
  <c r="AJ1344" i="20" s="1"/>
  <c r="AI1441" i="20"/>
  <c r="AM1441" i="20" s="1"/>
  <c r="AH1555" i="20"/>
  <c r="AL1555" i="20" s="1"/>
  <c r="AG1635" i="20"/>
  <c r="AK1635" i="20" s="1"/>
  <c r="AH192" i="20"/>
  <c r="AL192" i="20" s="1"/>
  <c r="AF208" i="20"/>
  <c r="AJ208" i="20" s="1"/>
  <c r="AG225" i="20"/>
  <c r="AK225" i="20" s="1"/>
  <c r="AG239" i="20"/>
  <c r="AK239" i="20" s="1"/>
  <c r="AH257" i="20"/>
  <c r="AL257" i="20" s="1"/>
  <c r="AI275" i="20"/>
  <c r="AM275" i="20" s="1"/>
  <c r="AF297" i="20"/>
  <c r="AJ297" i="20" s="1"/>
  <c r="AF313" i="20"/>
  <c r="AJ313" i="20" s="1"/>
  <c r="AH329" i="20"/>
  <c r="AL329" i="20" s="1"/>
  <c r="AG346" i="20"/>
  <c r="AK346" i="20" s="1"/>
  <c r="AG364" i="20"/>
  <c r="AK364" i="20" s="1"/>
  <c r="AH381" i="20"/>
  <c r="AL381" i="20" s="1"/>
  <c r="AH397" i="20"/>
  <c r="AL397" i="20" s="1"/>
  <c r="AI412" i="20"/>
  <c r="AM412" i="20" s="1"/>
  <c r="AH433" i="20"/>
  <c r="AL433" i="20" s="1"/>
  <c r="AF447" i="20"/>
  <c r="AJ447" i="20" s="1"/>
  <c r="AI467" i="20"/>
  <c r="AM467" i="20" s="1"/>
  <c r="AG489" i="20"/>
  <c r="AK489" i="20" s="1"/>
  <c r="AI507" i="20"/>
  <c r="AM507" i="20" s="1"/>
  <c r="AI524" i="20"/>
  <c r="AM524" i="20" s="1"/>
  <c r="AF541" i="20"/>
  <c r="AJ541" i="20" s="1"/>
  <c r="AF567" i="20"/>
  <c r="AJ567" i="20" s="1"/>
  <c r="AH588" i="20"/>
  <c r="AL588" i="20" s="1"/>
  <c r="AI610" i="20"/>
  <c r="AM610" i="20" s="1"/>
  <c r="AI637" i="20"/>
  <c r="AM637" i="20" s="1"/>
  <c r="AI664" i="20"/>
  <c r="AM664" i="20" s="1"/>
  <c r="AI685" i="20"/>
  <c r="AM685" i="20" s="1"/>
  <c r="AF720" i="20"/>
  <c r="AJ720" i="20" s="1"/>
  <c r="AI758" i="20"/>
  <c r="AM758" i="20" s="1"/>
  <c r="AF790" i="20"/>
  <c r="AJ790" i="20" s="1"/>
  <c r="AF826" i="20"/>
  <c r="AJ826" i="20" s="1"/>
  <c r="AH874" i="20"/>
  <c r="AL874" i="20" s="1"/>
  <c r="AH944" i="20"/>
  <c r="AL944" i="20" s="1"/>
  <c r="AF994" i="20"/>
  <c r="AJ994" i="20" s="1"/>
  <c r="AG1067" i="20"/>
  <c r="AK1067" i="20" s="1"/>
  <c r="AG1144" i="20"/>
  <c r="AK1144" i="20" s="1"/>
  <c r="AG1209" i="20"/>
  <c r="AK1209" i="20" s="1"/>
  <c r="AH1274" i="20"/>
  <c r="AL1274" i="20" s="1"/>
  <c r="AI1351" i="20"/>
  <c r="AM1351" i="20" s="1"/>
  <c r="AI1459" i="20"/>
  <c r="AM1459" i="20" s="1"/>
  <c r="AF1556" i="20"/>
  <c r="AJ1556" i="20" s="1"/>
  <c r="AG1643" i="20"/>
  <c r="AK1643" i="20" s="1"/>
  <c r="AI197" i="20"/>
  <c r="AM197" i="20" s="1"/>
  <c r="AH208" i="20"/>
  <c r="AL208" i="20" s="1"/>
  <c r="AG221" i="20"/>
  <c r="AK221" i="20" s="1"/>
  <c r="AH233" i="20"/>
  <c r="AL233" i="20" s="1"/>
  <c r="AG253" i="20"/>
  <c r="AK253" i="20" s="1"/>
  <c r="AF281" i="20"/>
  <c r="AJ281" i="20" s="1"/>
  <c r="AH304" i="20"/>
  <c r="AL304" i="20" s="1"/>
  <c r="AH316" i="20"/>
  <c r="AL316" i="20" s="1"/>
  <c r="AI329" i="20"/>
  <c r="AM329" i="20" s="1"/>
  <c r="AI342" i="20"/>
  <c r="AM342" i="20" s="1"/>
  <c r="AH352" i="20"/>
  <c r="AL352" i="20" s="1"/>
  <c r="AI365" i="20"/>
  <c r="AM365" i="20" s="1"/>
  <c r="AI376" i="20"/>
  <c r="AM376" i="20" s="1"/>
  <c r="AG391" i="20"/>
  <c r="AK391" i="20" s="1"/>
  <c r="AG404" i="20"/>
  <c r="AK404" i="20" s="1"/>
  <c r="AG413" i="20"/>
  <c r="AK413" i="20" s="1"/>
  <c r="AF428" i="20"/>
  <c r="AJ428" i="20" s="1"/>
  <c r="AI436" i="20"/>
  <c r="AM436" i="20" s="1"/>
  <c r="AI449" i="20"/>
  <c r="AM449" i="20" s="1"/>
  <c r="AF464" i="20"/>
  <c r="AJ464" i="20" s="1"/>
  <c r="AG476" i="20"/>
  <c r="AK476" i="20" s="1"/>
  <c r="AI489" i="20"/>
  <c r="AM489" i="20" s="1"/>
  <c r="AG502" i="20"/>
  <c r="AK502" i="20" s="1"/>
  <c r="AF530" i="20"/>
  <c r="AJ530" i="20" s="1"/>
  <c r="AG541" i="20"/>
  <c r="AK541" i="20" s="1"/>
  <c r="AI557" i="20"/>
  <c r="AM557" i="20" s="1"/>
  <c r="AI589" i="20"/>
  <c r="AM589" i="20" s="1"/>
  <c r="AH606" i="20"/>
  <c r="AL606" i="20" s="1"/>
  <c r="AI619" i="20"/>
  <c r="AM619" i="20" s="1"/>
  <c r="AH638" i="20"/>
  <c r="AL638" i="20" s="1"/>
  <c r="AF654" i="20"/>
  <c r="AJ654" i="20" s="1"/>
  <c r="AI674" i="20"/>
  <c r="AM674" i="20" s="1"/>
  <c r="AF694" i="20"/>
  <c r="AJ694" i="20" s="1"/>
  <c r="AG716" i="20"/>
  <c r="AK716" i="20" s="1"/>
  <c r="AH735" i="20"/>
  <c r="AL735" i="20" s="1"/>
  <c r="AI763" i="20"/>
  <c r="AM763" i="20" s="1"/>
  <c r="AG790" i="20"/>
  <c r="AK790" i="20" s="1"/>
  <c r="AH816" i="20"/>
  <c r="AL816" i="20" s="1"/>
  <c r="AF843" i="20"/>
  <c r="AJ843" i="20" s="1"/>
  <c r="AI876" i="20"/>
  <c r="AM876" i="20" s="1"/>
  <c r="AF920" i="20"/>
  <c r="AJ920" i="20" s="1"/>
  <c r="AH962" i="20"/>
  <c r="AL962" i="20" s="1"/>
  <c r="AG1016" i="20"/>
  <c r="AK1016" i="20" s="1"/>
  <c r="AG1050" i="20"/>
  <c r="AK1050" i="20" s="1"/>
  <c r="AF1098" i="20"/>
  <c r="AJ1098" i="20" s="1"/>
  <c r="AG1147" i="20"/>
  <c r="AK1147" i="20" s="1"/>
  <c r="AI1193" i="20"/>
  <c r="AM1193" i="20" s="1"/>
  <c r="AI1233" i="20"/>
  <c r="AM1233" i="20" s="1"/>
  <c r="AF1293" i="20"/>
  <c r="AJ1293" i="20" s="1"/>
  <c r="AH1353" i="20"/>
  <c r="AL1353" i="20" s="1"/>
  <c r="AF1437" i="20"/>
  <c r="AJ1437" i="20" s="1"/>
  <c r="AH1500" i="20"/>
  <c r="AL1500" i="20" s="1"/>
  <c r="AH1564" i="20"/>
  <c r="AL1564" i="20" s="1"/>
  <c r="AF1644" i="20"/>
  <c r="AJ1644" i="20" s="1"/>
  <c r="AF268" i="20"/>
  <c r="AJ268" i="20" s="1"/>
  <c r="AI188" i="20"/>
  <c r="AM188" i="20" s="1"/>
  <c r="AI208" i="20"/>
  <c r="AM208" i="20" s="1"/>
  <c r="AH221" i="20"/>
  <c r="AL221" i="20" s="1"/>
  <c r="AI233" i="20"/>
  <c r="AM233" i="20" s="1"/>
  <c r="AI244" i="20"/>
  <c r="AM244" i="20" s="1"/>
  <c r="AI255" i="20"/>
  <c r="AM255" i="20" s="1"/>
  <c r="AG268" i="20"/>
  <c r="AK268" i="20" s="1"/>
  <c r="AG281" i="20"/>
  <c r="AK281" i="20" s="1"/>
  <c r="AF291" i="20"/>
  <c r="AJ291" i="20" s="1"/>
  <c r="AI304" i="20"/>
  <c r="AM304" i="20" s="1"/>
  <c r="AG318" i="20"/>
  <c r="AK318" i="20" s="1"/>
  <c r="AF330" i="20"/>
  <c r="AJ330" i="20" s="1"/>
  <c r="AG343" i="20"/>
  <c r="AK343" i="20" s="1"/>
  <c r="AI352" i="20"/>
  <c r="AM352" i="20" s="1"/>
  <c r="AF366" i="20"/>
  <c r="AJ366" i="20" s="1"/>
  <c r="AH380" i="20"/>
  <c r="AL380" i="20" s="1"/>
  <c r="AH391" i="20"/>
  <c r="AL391" i="20" s="1"/>
  <c r="AH404" i="20"/>
  <c r="AL404" i="20" s="1"/>
  <c r="AH413" i="20"/>
  <c r="AL413" i="20" s="1"/>
  <c r="AG428" i="20"/>
  <c r="AK428" i="20" s="1"/>
  <c r="AF441" i="20"/>
  <c r="AJ441" i="20" s="1"/>
  <c r="AG464" i="20"/>
  <c r="AK464" i="20" s="1"/>
  <c r="AH476" i="20"/>
  <c r="AL476" i="20" s="1"/>
  <c r="AG490" i="20"/>
  <c r="AK490" i="20" s="1"/>
  <c r="AI506" i="20"/>
  <c r="AM506" i="20" s="1"/>
  <c r="AF515" i="20"/>
  <c r="AJ515" i="20" s="1"/>
  <c r="AG530" i="20"/>
  <c r="AK530" i="20" s="1"/>
  <c r="AG542" i="20"/>
  <c r="AK542" i="20" s="1"/>
  <c r="AI558" i="20"/>
  <c r="AM558" i="20" s="1"/>
  <c r="AF590" i="20"/>
  <c r="AJ590" i="20" s="1"/>
  <c r="AI606" i="20"/>
  <c r="AM606" i="20" s="1"/>
  <c r="AF620" i="20"/>
  <c r="AJ620" i="20" s="1"/>
  <c r="AI640" i="20"/>
  <c r="AM640" i="20" s="1"/>
  <c r="AF660" i="20"/>
  <c r="AJ660" i="20" s="1"/>
  <c r="AF675" i="20"/>
  <c r="AJ675" i="20" s="1"/>
  <c r="AG694" i="20"/>
  <c r="AK694" i="20" s="1"/>
  <c r="AI717" i="20"/>
  <c r="AM717" i="20" s="1"/>
  <c r="AI737" i="20"/>
  <c r="AM737" i="20" s="1"/>
  <c r="AG764" i="20"/>
  <c r="AK764" i="20" s="1"/>
  <c r="AI792" i="20"/>
  <c r="AM792" i="20" s="1"/>
  <c r="AF818" i="20"/>
  <c r="AJ818" i="20" s="1"/>
  <c r="AF851" i="20"/>
  <c r="AJ851" i="20" s="1"/>
  <c r="AH926" i="20"/>
  <c r="AL926" i="20" s="1"/>
  <c r="AI964" i="20"/>
  <c r="AM964" i="20" s="1"/>
  <c r="AF1018" i="20"/>
  <c r="AJ1018" i="20" s="1"/>
  <c r="AF1051" i="20"/>
  <c r="AJ1051" i="20" s="1"/>
  <c r="AG1098" i="20"/>
  <c r="AK1098" i="20" s="1"/>
  <c r="AI1147" i="20"/>
  <c r="AM1147" i="20" s="1"/>
  <c r="AF1196" i="20"/>
  <c r="AJ1196" i="20" s="1"/>
  <c r="AF1245" i="20"/>
  <c r="AJ1245" i="20" s="1"/>
  <c r="AG1293" i="20"/>
  <c r="AK1293" i="20" s="1"/>
  <c r="AG1354" i="20"/>
  <c r="AK1354" i="20" s="1"/>
  <c r="AH1437" i="20"/>
  <c r="AL1437" i="20" s="1"/>
  <c r="AI1500" i="20"/>
  <c r="AM1500" i="20" s="1"/>
  <c r="AI1564" i="20"/>
  <c r="AM1564" i="20" s="1"/>
  <c r="AF1648" i="20"/>
  <c r="AJ1648" i="20" s="1"/>
  <c r="AH244" i="20"/>
  <c r="AL244" i="20" s="1"/>
  <c r="AF189" i="20"/>
  <c r="AJ189" i="20" s="1"/>
  <c r="AF210" i="20"/>
  <c r="AJ210" i="20" s="1"/>
  <c r="AI221" i="20"/>
  <c r="AM221" i="20" s="1"/>
  <c r="AF257" i="20"/>
  <c r="AJ257" i="20" s="1"/>
  <c r="AH268" i="20"/>
  <c r="AL268" i="20" s="1"/>
  <c r="AH281" i="20"/>
  <c r="AL281" i="20" s="1"/>
  <c r="AG291" i="20"/>
  <c r="AK291" i="20" s="1"/>
  <c r="AH305" i="20"/>
  <c r="AL305" i="20" s="1"/>
  <c r="AH318" i="20"/>
  <c r="AL318" i="20" s="1"/>
  <c r="AG330" i="20"/>
  <c r="AK330" i="20" s="1"/>
  <c r="AF344" i="20"/>
  <c r="AJ344" i="20" s="1"/>
  <c r="AF353" i="20"/>
  <c r="AJ353" i="20" s="1"/>
  <c r="AG367" i="20"/>
  <c r="AK367" i="20" s="1"/>
  <c r="AI380" i="20"/>
  <c r="AM380" i="20" s="1"/>
  <c r="AI391" i="20"/>
  <c r="AM391" i="20" s="1"/>
  <c r="AI404" i="20"/>
  <c r="AM404" i="20" s="1"/>
  <c r="AG415" i="20"/>
  <c r="AK415" i="20" s="1"/>
  <c r="AH428" i="20"/>
  <c r="AL428" i="20" s="1"/>
  <c r="AG441" i="20"/>
  <c r="AK441" i="20" s="1"/>
  <c r="AH450" i="20"/>
  <c r="AL450" i="20" s="1"/>
  <c r="AH464" i="20"/>
  <c r="AL464" i="20" s="1"/>
  <c r="AI476" i="20"/>
  <c r="AM476" i="20" s="1"/>
  <c r="AH490" i="20"/>
  <c r="AL490" i="20" s="1"/>
  <c r="AG515" i="20"/>
  <c r="AK515" i="20" s="1"/>
  <c r="AH530" i="20"/>
  <c r="AL530" i="20" s="1"/>
  <c r="AF543" i="20"/>
  <c r="AJ543" i="20" s="1"/>
  <c r="AG559" i="20"/>
  <c r="AK559" i="20" s="1"/>
  <c r="AG590" i="20"/>
  <c r="AK590" i="20" s="1"/>
  <c r="AG620" i="20"/>
  <c r="AK620" i="20" s="1"/>
  <c r="AF641" i="20"/>
  <c r="AJ641" i="20" s="1"/>
  <c r="AG660" i="20"/>
  <c r="AK660" i="20" s="1"/>
  <c r="AG677" i="20"/>
  <c r="AK677" i="20" s="1"/>
  <c r="AH694" i="20"/>
  <c r="AL694" i="20" s="1"/>
  <c r="AH745" i="20"/>
  <c r="AL745" i="20" s="1"/>
  <c r="AH764" i="20"/>
  <c r="AL764" i="20" s="1"/>
  <c r="AH793" i="20"/>
  <c r="AL793" i="20" s="1"/>
  <c r="AF819" i="20"/>
  <c r="AJ819" i="20" s="1"/>
  <c r="AH851" i="20"/>
  <c r="AL851" i="20" s="1"/>
  <c r="AH883" i="20"/>
  <c r="AL883" i="20" s="1"/>
  <c r="AI926" i="20"/>
  <c r="AM926" i="20" s="1"/>
  <c r="AH968" i="20"/>
  <c r="AL968" i="20" s="1"/>
  <c r="AF1019" i="20"/>
  <c r="AJ1019" i="20" s="1"/>
  <c r="AI1063" i="20"/>
  <c r="AM1063" i="20" s="1"/>
  <c r="AF1101" i="20"/>
  <c r="AJ1101" i="20" s="1"/>
  <c r="AF1150" i="20"/>
  <c r="AJ1150" i="20" s="1"/>
  <c r="AI1196" i="20"/>
  <c r="AM1196" i="20" s="1"/>
  <c r="AG1245" i="20"/>
  <c r="AK1245" i="20" s="1"/>
  <c r="AF1295" i="20"/>
  <c r="AJ1295" i="20" s="1"/>
  <c r="AH1354" i="20"/>
  <c r="AL1354" i="20" s="1"/>
  <c r="AI1437" i="20"/>
  <c r="AM1437" i="20" s="1"/>
  <c r="AG1504" i="20"/>
  <c r="AK1504" i="20" s="1"/>
  <c r="AI1583" i="20"/>
  <c r="AM1583" i="20" s="1"/>
  <c r="AI1684" i="20"/>
  <c r="AM1684" i="20" s="1"/>
  <c r="AF1666" i="20"/>
  <c r="AJ1666" i="20" s="1"/>
  <c r="AG1653" i="20"/>
  <c r="AK1653" i="20" s="1"/>
  <c r="AG1641" i="20"/>
  <c r="AK1641" i="20" s="1"/>
  <c r="AI1627" i="20"/>
  <c r="AM1627" i="20" s="1"/>
  <c r="AH1613" i="20"/>
  <c r="AL1613" i="20" s="1"/>
  <c r="AH1594" i="20"/>
  <c r="AL1594" i="20" s="1"/>
  <c r="AI1581" i="20"/>
  <c r="AM1581" i="20" s="1"/>
  <c r="AG1559" i="20"/>
  <c r="AK1559" i="20" s="1"/>
  <c r="AF1547" i="20"/>
  <c r="AJ1547" i="20" s="1"/>
  <c r="AH1532" i="20"/>
  <c r="AL1532" i="20" s="1"/>
  <c r="AH1514" i="20"/>
  <c r="AL1514" i="20" s="1"/>
  <c r="AI1499" i="20"/>
  <c r="AM1499" i="20" s="1"/>
  <c r="AH1485" i="20"/>
  <c r="AL1485" i="20" s="1"/>
  <c r="AH1471" i="20"/>
  <c r="AL1471" i="20" s="1"/>
  <c r="AF1459" i="20"/>
  <c r="AJ1459" i="20" s="1"/>
  <c r="AG1450" i="20"/>
  <c r="AK1450" i="20" s="1"/>
  <c r="AI1440" i="20"/>
  <c r="AM1440" i="20" s="1"/>
  <c r="AH1428" i="20"/>
  <c r="AL1428" i="20" s="1"/>
  <c r="AF1414" i="20"/>
  <c r="AJ1414" i="20" s="1"/>
  <c r="AF1397" i="20"/>
  <c r="AJ1397" i="20" s="1"/>
  <c r="AF1383" i="20"/>
  <c r="AJ1383" i="20" s="1"/>
  <c r="AI1369" i="20"/>
  <c r="AM1369" i="20" s="1"/>
  <c r="AG1356" i="20"/>
  <c r="AK1356" i="20" s="1"/>
  <c r="AF1343" i="20"/>
  <c r="AJ1343" i="20" s="1"/>
  <c r="AH1329" i="20"/>
  <c r="AL1329" i="20" s="1"/>
  <c r="AF1320" i="20"/>
  <c r="AJ1320" i="20" s="1"/>
  <c r="AG1310" i="20"/>
  <c r="AK1310" i="20" s="1"/>
  <c r="AF1302" i="20"/>
  <c r="AJ1302" i="20" s="1"/>
  <c r="AG1290" i="20"/>
  <c r="AK1290" i="20" s="1"/>
  <c r="AH1280" i="20"/>
  <c r="AL1280" i="20" s="1"/>
  <c r="AH1267" i="20"/>
  <c r="AL1267" i="20" s="1"/>
  <c r="AF1259" i="20"/>
  <c r="AJ1259" i="20" s="1"/>
  <c r="AH1248" i="20"/>
  <c r="AL1248" i="20" s="1"/>
  <c r="AI1240" i="20"/>
  <c r="AM1240" i="20" s="1"/>
  <c r="AG1231" i="20"/>
  <c r="AK1231" i="20" s="1"/>
  <c r="AG1220" i="20"/>
  <c r="AK1220" i="20" s="1"/>
  <c r="AI1212" i="20"/>
  <c r="AM1212" i="20" s="1"/>
  <c r="AI1202" i="20"/>
  <c r="AM1202" i="20" s="1"/>
  <c r="AF1193" i="20"/>
  <c r="AJ1193" i="20" s="1"/>
  <c r="AG1185" i="20"/>
  <c r="AK1185" i="20" s="1"/>
  <c r="AI1175" i="20"/>
  <c r="AM1175" i="20" s="1"/>
  <c r="AI1165" i="20"/>
  <c r="AM1165" i="20" s="1"/>
  <c r="AF1158" i="20"/>
  <c r="AJ1158" i="20" s="1"/>
  <c r="AF1147" i="20"/>
  <c r="AJ1147" i="20" s="1"/>
  <c r="AG1136" i="20"/>
  <c r="AK1136" i="20" s="1"/>
  <c r="AF1127" i="20"/>
  <c r="AJ1127" i="20" s="1"/>
  <c r="AI1116" i="20"/>
  <c r="AM1116" i="20" s="1"/>
  <c r="AH1110" i="20"/>
  <c r="AL1110" i="20" s="1"/>
  <c r="AH1102" i="20"/>
  <c r="AL1102" i="20" s="1"/>
  <c r="AI1090" i="20"/>
  <c r="AM1090" i="20" s="1"/>
  <c r="AI1071" i="20"/>
  <c r="AM1071" i="20" s="1"/>
  <c r="AI1061" i="20"/>
  <c r="AM1061" i="20" s="1"/>
  <c r="AG1054" i="20"/>
  <c r="AK1054" i="20" s="1"/>
  <c r="AI1046" i="20"/>
  <c r="AM1046" i="20" s="1"/>
  <c r="AH1040" i="20"/>
  <c r="AL1040" i="20" s="1"/>
  <c r="AF1031" i="20"/>
  <c r="AJ1031" i="20" s="1"/>
  <c r="AI1022" i="20"/>
  <c r="AM1022" i="20" s="1"/>
  <c r="AH1012" i="20"/>
  <c r="AL1012" i="20" s="1"/>
  <c r="AG1003" i="20"/>
  <c r="AK1003" i="20" s="1"/>
  <c r="AI993" i="20"/>
  <c r="AM993" i="20" s="1"/>
  <c r="AG983" i="20"/>
  <c r="AK983" i="20" s="1"/>
  <c r="AI974" i="20"/>
  <c r="AM974" i="20" s="1"/>
  <c r="AG965" i="20"/>
  <c r="AK965" i="20" s="1"/>
  <c r="AF959" i="20"/>
  <c r="AJ959" i="20" s="1"/>
  <c r="AI951" i="20"/>
  <c r="AM951" i="20" s="1"/>
  <c r="AG943" i="20"/>
  <c r="AK943" i="20" s="1"/>
  <c r="AH934" i="20"/>
  <c r="AL934" i="20" s="1"/>
  <c r="AG926" i="20"/>
  <c r="AK926" i="20" s="1"/>
  <c r="AG906" i="20"/>
  <c r="AK906" i="20" s="1"/>
  <c r="AG898" i="20"/>
  <c r="AK898" i="20" s="1"/>
  <c r="AG891" i="20"/>
  <c r="AK891" i="20" s="1"/>
  <c r="AG883" i="20"/>
  <c r="AK883" i="20" s="1"/>
  <c r="AH876" i="20"/>
  <c r="AL876" i="20" s="1"/>
  <c r="AF868" i="20"/>
  <c r="AJ868" i="20" s="1"/>
  <c r="AH861" i="20"/>
  <c r="AL861" i="20" s="1"/>
  <c r="AH854" i="20"/>
  <c r="AL854" i="20" s="1"/>
  <c r="AH848" i="20"/>
  <c r="AL848" i="20" s="1"/>
  <c r="AH843" i="20"/>
  <c r="AL843" i="20" s="1"/>
  <c r="AI836" i="20"/>
  <c r="AM836" i="20" s="1"/>
  <c r="AF830" i="20"/>
  <c r="AJ830" i="20" s="1"/>
  <c r="AG823" i="20"/>
  <c r="AK823" i="20" s="1"/>
  <c r="AG1681" i="20"/>
  <c r="AK1681" i="20" s="1"/>
  <c r="AH1663" i="20"/>
  <c r="AL1663" i="20" s="1"/>
  <c r="AF1653" i="20"/>
  <c r="AJ1653" i="20" s="1"/>
  <c r="AF1641" i="20"/>
  <c r="AJ1641" i="20" s="1"/>
  <c r="AH1627" i="20"/>
  <c r="AL1627" i="20" s="1"/>
  <c r="AI1612" i="20"/>
  <c r="AM1612" i="20" s="1"/>
  <c r="AG1594" i="20"/>
  <c r="AK1594" i="20" s="1"/>
  <c r="AH1581" i="20"/>
  <c r="AL1581" i="20" s="1"/>
  <c r="AF1559" i="20"/>
  <c r="AJ1559" i="20" s="1"/>
  <c r="AF1544" i="20"/>
  <c r="AJ1544" i="20" s="1"/>
  <c r="AH1531" i="20"/>
  <c r="AL1531" i="20" s="1"/>
  <c r="AF1511" i="20"/>
  <c r="AJ1511" i="20" s="1"/>
  <c r="AH1499" i="20"/>
  <c r="AL1499" i="20" s="1"/>
  <c r="AI1484" i="20"/>
  <c r="AM1484" i="20" s="1"/>
  <c r="AF1471" i="20"/>
  <c r="AJ1471" i="20" s="1"/>
  <c r="AI1458" i="20"/>
  <c r="AM1458" i="20" s="1"/>
  <c r="AI1449" i="20"/>
  <c r="AM1449" i="20" s="1"/>
  <c r="AG1440" i="20"/>
  <c r="AK1440" i="20" s="1"/>
  <c r="AI1427" i="20"/>
  <c r="AM1427" i="20" s="1"/>
  <c r="AF1413" i="20"/>
  <c r="AJ1413" i="20" s="1"/>
  <c r="AI1396" i="20"/>
  <c r="AM1396" i="20" s="1"/>
  <c r="AI1382" i="20"/>
  <c r="AM1382" i="20" s="1"/>
  <c r="AI1367" i="20"/>
  <c r="AM1367" i="20" s="1"/>
  <c r="AF1356" i="20"/>
  <c r="AJ1356" i="20" s="1"/>
  <c r="AI1340" i="20"/>
  <c r="AM1340" i="20" s="1"/>
  <c r="AG1329" i="20"/>
  <c r="AK1329" i="20" s="1"/>
  <c r="AI1319" i="20"/>
  <c r="AM1319" i="20" s="1"/>
  <c r="AI1308" i="20"/>
  <c r="AM1308" i="20" s="1"/>
  <c r="AI1299" i="20"/>
  <c r="AM1299" i="20" s="1"/>
  <c r="AF1290" i="20"/>
  <c r="AJ1290" i="20" s="1"/>
  <c r="AI1279" i="20"/>
  <c r="AM1279" i="20" s="1"/>
  <c r="AG1267" i="20"/>
  <c r="AK1267" i="20" s="1"/>
  <c r="AI1258" i="20"/>
  <c r="AM1258" i="20" s="1"/>
  <c r="AG1248" i="20"/>
  <c r="AK1248" i="20" s="1"/>
  <c r="AH1240" i="20"/>
  <c r="AL1240" i="20" s="1"/>
  <c r="AF1231" i="20"/>
  <c r="AJ1231" i="20" s="1"/>
  <c r="AF1220" i="20"/>
  <c r="AJ1220" i="20" s="1"/>
  <c r="AF1212" i="20"/>
  <c r="AJ1212" i="20" s="1"/>
  <c r="AH1202" i="20"/>
  <c r="AL1202" i="20" s="1"/>
  <c r="AG1192" i="20"/>
  <c r="AK1192" i="20" s="1"/>
  <c r="AH1184" i="20"/>
  <c r="AL1184" i="20" s="1"/>
  <c r="AG1175" i="20"/>
  <c r="AK1175" i="20" s="1"/>
  <c r="AG1165" i="20"/>
  <c r="AK1165" i="20" s="1"/>
  <c r="AI1157" i="20"/>
  <c r="AM1157" i="20" s="1"/>
  <c r="AI1146" i="20"/>
  <c r="AM1146" i="20" s="1"/>
  <c r="AF1136" i="20"/>
  <c r="AJ1136" i="20" s="1"/>
  <c r="AH1126" i="20"/>
  <c r="AL1126" i="20" s="1"/>
  <c r="AH1116" i="20"/>
  <c r="AL1116" i="20" s="1"/>
  <c r="AG1110" i="20"/>
  <c r="AK1110" i="20" s="1"/>
  <c r="AG1102" i="20"/>
  <c r="AK1102" i="20" s="1"/>
  <c r="AF1089" i="20"/>
  <c r="AJ1089" i="20" s="1"/>
  <c r="AI1081" i="20"/>
  <c r="AM1081" i="20" s="1"/>
  <c r="AI1068" i="20"/>
  <c r="AM1068" i="20" s="1"/>
  <c r="AG1061" i="20"/>
  <c r="AK1061" i="20" s="1"/>
  <c r="AF1054" i="20"/>
  <c r="AJ1054" i="20" s="1"/>
  <c r="AG1045" i="20"/>
  <c r="AK1045" i="20" s="1"/>
  <c r="AG1040" i="20"/>
  <c r="AK1040" i="20" s="1"/>
  <c r="AI1029" i="20"/>
  <c r="AM1029" i="20" s="1"/>
  <c r="AH1022" i="20"/>
  <c r="AL1022" i="20" s="1"/>
  <c r="AG1012" i="20"/>
  <c r="AK1012" i="20" s="1"/>
  <c r="AH1002" i="20"/>
  <c r="AL1002" i="20" s="1"/>
  <c r="AG993" i="20"/>
  <c r="AK993" i="20" s="1"/>
  <c r="AF983" i="20"/>
  <c r="AJ983" i="20" s="1"/>
  <c r="AF973" i="20"/>
  <c r="AJ973" i="20" s="1"/>
  <c r="AF965" i="20"/>
  <c r="AJ965" i="20" s="1"/>
  <c r="AH958" i="20"/>
  <c r="AL958" i="20" s="1"/>
  <c r="AG951" i="20"/>
  <c r="AK951" i="20" s="1"/>
  <c r="AI942" i="20"/>
  <c r="AM942" i="20" s="1"/>
  <c r="AG934" i="20"/>
  <c r="AK934" i="20" s="1"/>
  <c r="AF926" i="20"/>
  <c r="AJ926" i="20" s="1"/>
  <c r="AG916" i="20"/>
  <c r="AK916" i="20" s="1"/>
  <c r="AF906" i="20"/>
  <c r="AJ906" i="20" s="1"/>
  <c r="AF898" i="20"/>
  <c r="AJ898" i="20" s="1"/>
  <c r="AF891" i="20"/>
  <c r="AJ891" i="20" s="1"/>
  <c r="AF883" i="20"/>
  <c r="AJ883" i="20" s="1"/>
  <c r="AG876" i="20"/>
  <c r="AK876" i="20" s="1"/>
  <c r="AI867" i="20"/>
  <c r="AM867" i="20" s="1"/>
  <c r="AF860" i="20"/>
  <c r="AJ860" i="20" s="1"/>
  <c r="AG854" i="20"/>
  <c r="AK854" i="20" s="1"/>
  <c r="AG848" i="20"/>
  <c r="AK848" i="20" s="1"/>
  <c r="AG843" i="20"/>
  <c r="AK843" i="20" s="1"/>
  <c r="AH836" i="20"/>
  <c r="AL836" i="20" s="1"/>
  <c r="AI829" i="20"/>
  <c r="AM829" i="20" s="1"/>
  <c r="AF823" i="20"/>
  <c r="AJ823" i="20" s="1"/>
  <c r="AH1675" i="20"/>
  <c r="AL1675" i="20" s="1"/>
  <c r="AH1660" i="20"/>
  <c r="AL1660" i="20" s="1"/>
  <c r="AG1649" i="20"/>
  <c r="AK1649" i="20" s="1"/>
  <c r="AF1638" i="20"/>
  <c r="AJ1638" i="20" s="1"/>
  <c r="AF1623" i="20"/>
  <c r="AJ1623" i="20" s="1"/>
  <c r="AI1608" i="20"/>
  <c r="AM1608" i="20" s="1"/>
  <c r="AI1590" i="20"/>
  <c r="AM1590" i="20" s="1"/>
  <c r="AG1577" i="20"/>
  <c r="AK1577" i="20" s="1"/>
  <c r="AF1566" i="20"/>
  <c r="AJ1566" i="20" s="1"/>
  <c r="AG1555" i="20"/>
  <c r="AK1555" i="20" s="1"/>
  <c r="AF1543" i="20"/>
  <c r="AJ1543" i="20" s="1"/>
  <c r="AH1527" i="20"/>
  <c r="AL1527" i="20" s="1"/>
  <c r="AH1508" i="20"/>
  <c r="AL1508" i="20" s="1"/>
  <c r="AH1495" i="20"/>
  <c r="AL1495" i="20" s="1"/>
  <c r="AF1481" i="20"/>
  <c r="AJ1481" i="20" s="1"/>
  <c r="AF1457" i="20"/>
  <c r="AJ1457" i="20" s="1"/>
  <c r="AF1447" i="20"/>
  <c r="AJ1447" i="20" s="1"/>
  <c r="AI1435" i="20"/>
  <c r="AM1435" i="20" s="1"/>
  <c r="AG1422" i="20"/>
  <c r="AK1422" i="20" s="1"/>
  <c r="AF1408" i="20"/>
  <c r="AJ1408" i="20" s="1"/>
  <c r="AI1391" i="20"/>
  <c r="AM1391" i="20" s="1"/>
  <c r="AF1378" i="20"/>
  <c r="AJ1378" i="20" s="1"/>
  <c r="AI1364" i="20"/>
  <c r="AM1364" i="20" s="1"/>
  <c r="AG1352" i="20"/>
  <c r="AK1352" i="20" s="1"/>
  <c r="AG1336" i="20"/>
  <c r="AK1336" i="20" s="1"/>
  <c r="AF1327" i="20"/>
  <c r="AJ1327" i="20" s="1"/>
  <c r="AI1316" i="20"/>
  <c r="AM1316" i="20" s="1"/>
  <c r="AF1307" i="20"/>
  <c r="AJ1307" i="20" s="1"/>
  <c r="AF1298" i="20"/>
  <c r="AJ1298" i="20" s="1"/>
  <c r="AF1286" i="20"/>
  <c r="AJ1286" i="20" s="1"/>
  <c r="AG1277" i="20"/>
  <c r="AK1277" i="20" s="1"/>
  <c r="AF1265" i="20"/>
  <c r="AJ1265" i="20" s="1"/>
  <c r="AF1256" i="20"/>
  <c r="AJ1256" i="20" s="1"/>
  <c r="AH1244" i="20"/>
  <c r="AL1244" i="20" s="1"/>
  <c r="AH1238" i="20"/>
  <c r="AL1238" i="20" s="1"/>
  <c r="AI1227" i="20"/>
  <c r="AM1227" i="20" s="1"/>
  <c r="AG1219" i="20"/>
  <c r="AK1219" i="20" s="1"/>
  <c r="AG1210" i="20"/>
  <c r="AK1210" i="20" s="1"/>
  <c r="AG1199" i="20"/>
  <c r="AK1199" i="20" s="1"/>
  <c r="AF1191" i="20"/>
  <c r="AJ1191" i="20" s="1"/>
  <c r="AI1182" i="20"/>
  <c r="AM1182" i="20" s="1"/>
  <c r="AH1172" i="20"/>
  <c r="AL1172" i="20" s="1"/>
  <c r="AG1163" i="20"/>
  <c r="AK1163" i="20" s="1"/>
  <c r="AI1154" i="20"/>
  <c r="AM1154" i="20" s="1"/>
  <c r="AI1143" i="20"/>
  <c r="AM1143" i="20" s="1"/>
  <c r="AF1124" i="20"/>
  <c r="AJ1124" i="20" s="1"/>
  <c r="AG1115" i="20"/>
  <c r="AK1115" i="20" s="1"/>
  <c r="AI1108" i="20"/>
  <c r="AM1108" i="20" s="1"/>
  <c r="AI1099" i="20"/>
  <c r="AM1099" i="20" s="1"/>
  <c r="AH1086" i="20"/>
  <c r="AL1086" i="20" s="1"/>
  <c r="AF1080" i="20"/>
  <c r="AJ1080" i="20" s="1"/>
  <c r="AI1067" i="20"/>
  <c r="AM1067" i="20" s="1"/>
  <c r="AG1059" i="20"/>
  <c r="AK1059" i="20" s="1"/>
  <c r="AI1051" i="20"/>
  <c r="AM1051" i="20" s="1"/>
  <c r="AI1043" i="20"/>
  <c r="AM1043" i="20" s="1"/>
  <c r="AF1038" i="20"/>
  <c r="AJ1038" i="20" s="1"/>
  <c r="AG1028" i="20"/>
  <c r="AK1028" i="20" s="1"/>
  <c r="AI1019" i="20"/>
  <c r="AM1019" i="20" s="1"/>
  <c r="AI1009" i="20"/>
  <c r="AM1009" i="20" s="1"/>
  <c r="AI999" i="20"/>
  <c r="AM999" i="20" s="1"/>
  <c r="AH990" i="20"/>
  <c r="AL990" i="20" s="1"/>
  <c r="AH980" i="20"/>
  <c r="AL980" i="20" s="1"/>
  <c r="AI970" i="20"/>
  <c r="AM970" i="20" s="1"/>
  <c r="AG963" i="20"/>
  <c r="AK963" i="20" s="1"/>
  <c r="AI955" i="20"/>
  <c r="AM955" i="20" s="1"/>
  <c r="AG949" i="20"/>
  <c r="AK949" i="20" s="1"/>
  <c r="AG941" i="20"/>
  <c r="AK941" i="20" s="1"/>
  <c r="AF932" i="20"/>
  <c r="AJ932" i="20" s="1"/>
  <c r="AI922" i="20"/>
  <c r="AM922" i="20" s="1"/>
  <c r="AG913" i="20"/>
  <c r="AK913" i="20" s="1"/>
  <c r="AF902" i="20"/>
  <c r="AJ902" i="20" s="1"/>
  <c r="AI895" i="20"/>
  <c r="AM895" i="20" s="1"/>
  <c r="AI888" i="20"/>
  <c r="AM888" i="20" s="1"/>
  <c r="AG880" i="20"/>
  <c r="AK880" i="20" s="1"/>
  <c r="AG874" i="20"/>
  <c r="AK874" i="20" s="1"/>
  <c r="AF865" i="20"/>
  <c r="AJ865" i="20" s="1"/>
  <c r="AF859" i="20"/>
  <c r="AJ859" i="20" s="1"/>
  <c r="AG853" i="20"/>
  <c r="AK853" i="20" s="1"/>
  <c r="AF846" i="20"/>
  <c r="AJ846" i="20" s="1"/>
  <c r="AI841" i="20"/>
  <c r="AM841" i="20" s="1"/>
  <c r="AH834" i="20"/>
  <c r="AL834" i="20" s="1"/>
  <c r="AH828" i="20"/>
  <c r="AL828" i="20" s="1"/>
  <c r="AF822" i="20"/>
  <c r="AJ822" i="20" s="1"/>
  <c r="AF1679" i="20"/>
  <c r="AJ1679" i="20" s="1"/>
  <c r="AG1660" i="20"/>
  <c r="AK1660" i="20" s="1"/>
  <c r="AH1645" i="20"/>
  <c r="AL1645" i="20" s="1"/>
  <c r="AH1631" i="20"/>
  <c r="AL1631" i="20" s="1"/>
  <c r="AI1613" i="20"/>
  <c r="AM1613" i="20" s="1"/>
  <c r="AF1591" i="20"/>
  <c r="AJ1591" i="20" s="1"/>
  <c r="AI1575" i="20"/>
  <c r="AM1575" i="20" s="1"/>
  <c r="AH1563" i="20"/>
  <c r="AL1563" i="20" s="1"/>
  <c r="AG1548" i="20"/>
  <c r="AK1548" i="20" s="1"/>
  <c r="AH1530" i="20"/>
  <c r="AL1530" i="20" s="1"/>
  <c r="AH1507" i="20"/>
  <c r="AL1507" i="20" s="1"/>
  <c r="AF1491" i="20"/>
  <c r="AJ1491" i="20" s="1"/>
  <c r="AG1472" i="20"/>
  <c r="AK1472" i="20" s="1"/>
  <c r="AH1458" i="20"/>
  <c r="AL1458" i="20" s="1"/>
  <c r="AF1446" i="20"/>
  <c r="AJ1446" i="20" s="1"/>
  <c r="AI1433" i="20"/>
  <c r="AM1433" i="20" s="1"/>
  <c r="AH1417" i="20"/>
  <c r="AL1417" i="20" s="1"/>
  <c r="AF1398" i="20"/>
  <c r="AJ1398" i="20" s="1"/>
  <c r="AI1379" i="20"/>
  <c r="AM1379" i="20" s="1"/>
  <c r="AI1363" i="20"/>
  <c r="AM1363" i="20" s="1"/>
  <c r="AF1349" i="20"/>
  <c r="AJ1349" i="20" s="1"/>
  <c r="AG1331" i="20"/>
  <c r="AK1331" i="20" s="1"/>
  <c r="AH1317" i="20"/>
  <c r="AL1317" i="20" s="1"/>
  <c r="AH1305" i="20"/>
  <c r="AL1305" i="20" s="1"/>
  <c r="AI1294" i="20"/>
  <c r="AM1294" i="20" s="1"/>
  <c r="AG1282" i="20"/>
  <c r="AK1282" i="20" s="1"/>
  <c r="AF1267" i="20"/>
  <c r="AJ1267" i="20" s="1"/>
  <c r="AG1255" i="20"/>
  <c r="AK1255" i="20" s="1"/>
  <c r="AI1242" i="20"/>
  <c r="AM1242" i="20" s="1"/>
  <c r="AF1235" i="20"/>
  <c r="AJ1235" i="20" s="1"/>
  <c r="AI1220" i="20"/>
  <c r="AM1220" i="20" s="1"/>
  <c r="AH1210" i="20"/>
  <c r="AL1210" i="20" s="1"/>
  <c r="AF1188" i="20"/>
  <c r="AJ1188" i="20" s="1"/>
  <c r="AG1176" i="20"/>
  <c r="AK1176" i="20" s="1"/>
  <c r="AG1164" i="20"/>
  <c r="AK1164" i="20" s="1"/>
  <c r="AF1154" i="20"/>
  <c r="AJ1154" i="20" s="1"/>
  <c r="AF1140" i="20"/>
  <c r="AJ1140" i="20" s="1"/>
  <c r="AI1129" i="20"/>
  <c r="AM1129" i="20" s="1"/>
  <c r="AG1116" i="20"/>
  <c r="AK1116" i="20" s="1"/>
  <c r="AH1108" i="20"/>
  <c r="AL1108" i="20" s="1"/>
  <c r="AG1095" i="20"/>
  <c r="AK1095" i="20" s="1"/>
  <c r="AF1084" i="20"/>
  <c r="AJ1084" i="20" s="1"/>
  <c r="AF1072" i="20"/>
  <c r="AJ1072" i="20" s="1"/>
  <c r="AI1059" i="20"/>
  <c r="AM1059" i="20" s="1"/>
  <c r="AI1050" i="20"/>
  <c r="AM1050" i="20" s="1"/>
  <c r="AG1041" i="20"/>
  <c r="AK1041" i="20" s="1"/>
  <c r="AG1032" i="20"/>
  <c r="AK1032" i="20" s="1"/>
  <c r="AF1022" i="20"/>
  <c r="AJ1022" i="20" s="1"/>
  <c r="AI996" i="20"/>
  <c r="AM996" i="20" s="1"/>
  <c r="AG984" i="20"/>
  <c r="AK984" i="20" s="1"/>
  <c r="AF972" i="20"/>
  <c r="AJ972" i="20" s="1"/>
  <c r="AF963" i="20"/>
  <c r="AJ963" i="20" s="1"/>
  <c r="AG954" i="20"/>
  <c r="AK954" i="20" s="1"/>
  <c r="AG945" i="20"/>
  <c r="AK945" i="20" s="1"/>
  <c r="AF936" i="20"/>
  <c r="AJ936" i="20" s="1"/>
  <c r="AI923" i="20"/>
  <c r="AM923" i="20" s="1"/>
  <c r="AI910" i="20"/>
  <c r="AM910" i="20" s="1"/>
  <c r="AH900" i="20"/>
  <c r="AL900" i="20" s="1"/>
  <c r="AI891" i="20"/>
  <c r="AM891" i="20" s="1"/>
  <c r="AI880" i="20"/>
  <c r="AM880" i="20" s="1"/>
  <c r="AI873" i="20"/>
  <c r="AM873" i="20" s="1"/>
  <c r="AH863" i="20"/>
  <c r="AL863" i="20" s="1"/>
  <c r="AH856" i="20"/>
  <c r="AL856" i="20" s="1"/>
  <c r="AF848" i="20"/>
  <c r="AJ848" i="20" s="1"/>
  <c r="AI840" i="20"/>
  <c r="AM840" i="20" s="1"/>
  <c r="AF833" i="20"/>
  <c r="AJ833" i="20" s="1"/>
  <c r="AG825" i="20"/>
  <c r="AK825" i="20" s="1"/>
  <c r="AI811" i="20"/>
  <c r="AM811" i="20" s="1"/>
  <c r="AH798" i="20"/>
  <c r="AL798" i="20" s="1"/>
  <c r="AG793" i="20"/>
  <c r="AK793" i="20" s="1"/>
  <c r="AG786" i="20"/>
  <c r="AK786" i="20" s="1"/>
  <c r="AI780" i="20"/>
  <c r="AM780" i="20" s="1"/>
  <c r="AF774" i="20"/>
  <c r="AJ774" i="20" s="1"/>
  <c r="AI766" i="20"/>
  <c r="AM766" i="20" s="1"/>
  <c r="AF762" i="20"/>
  <c r="AJ762" i="20" s="1"/>
  <c r="AF756" i="20"/>
  <c r="AJ756" i="20" s="1"/>
  <c r="AG749" i="20"/>
  <c r="AK749" i="20" s="1"/>
  <c r="AH743" i="20"/>
  <c r="AL743" i="20" s="1"/>
  <c r="AH736" i="20"/>
  <c r="AL736" i="20" s="1"/>
  <c r="AH730" i="20"/>
  <c r="AL730" i="20" s="1"/>
  <c r="AF724" i="20"/>
  <c r="AJ724" i="20" s="1"/>
  <c r="AI1678" i="20"/>
  <c r="AM1678" i="20" s="1"/>
  <c r="AH1659" i="20"/>
  <c r="AL1659" i="20" s="1"/>
  <c r="AG1645" i="20"/>
  <c r="AK1645" i="20" s="1"/>
  <c r="AG1631" i="20"/>
  <c r="AK1631" i="20" s="1"/>
  <c r="AH1612" i="20"/>
  <c r="AL1612" i="20" s="1"/>
  <c r="AH1590" i="20"/>
  <c r="AL1590" i="20" s="1"/>
  <c r="AH1574" i="20"/>
  <c r="AL1574" i="20" s="1"/>
  <c r="AH1561" i="20"/>
  <c r="AL1561" i="20" s="1"/>
  <c r="AI1547" i="20"/>
  <c r="AM1547" i="20" s="1"/>
  <c r="AF1528" i="20"/>
  <c r="AJ1528" i="20" s="1"/>
  <c r="AF1507" i="20"/>
  <c r="AJ1507" i="20" s="1"/>
  <c r="AH1489" i="20"/>
  <c r="AL1489" i="20" s="1"/>
  <c r="AF1472" i="20"/>
  <c r="AJ1472" i="20" s="1"/>
  <c r="AG1458" i="20"/>
  <c r="AK1458" i="20" s="1"/>
  <c r="AI1445" i="20"/>
  <c r="AM1445" i="20" s="1"/>
  <c r="AH1432" i="20"/>
  <c r="AL1432" i="20" s="1"/>
  <c r="AI1414" i="20"/>
  <c r="AM1414" i="20" s="1"/>
  <c r="AH1396" i="20"/>
  <c r="AL1396" i="20" s="1"/>
  <c r="AI1377" i="20"/>
  <c r="AM1377" i="20" s="1"/>
  <c r="AH1363" i="20"/>
  <c r="AL1363" i="20" s="1"/>
  <c r="AH1346" i="20"/>
  <c r="AL1346" i="20" s="1"/>
  <c r="AI1329" i="20"/>
  <c r="AM1329" i="20" s="1"/>
  <c r="AG1317" i="20"/>
  <c r="AK1317" i="20" s="1"/>
  <c r="AG1305" i="20"/>
  <c r="AK1305" i="20" s="1"/>
  <c r="AG1294" i="20"/>
  <c r="AK1294" i="20" s="1"/>
  <c r="AF1282" i="20"/>
  <c r="AJ1282" i="20" s="1"/>
  <c r="AG1266" i="20"/>
  <c r="AK1266" i="20" s="1"/>
  <c r="AH1254" i="20"/>
  <c r="AL1254" i="20" s="1"/>
  <c r="AI1241" i="20"/>
  <c r="AM1241" i="20" s="1"/>
  <c r="AI1234" i="20"/>
  <c r="AM1234" i="20" s="1"/>
  <c r="AH1198" i="20"/>
  <c r="AL1198" i="20" s="1"/>
  <c r="AI1186" i="20"/>
  <c r="AM1186" i="20" s="1"/>
  <c r="AF1176" i="20"/>
  <c r="AJ1176" i="20" s="1"/>
  <c r="AI1163" i="20"/>
  <c r="AM1163" i="20" s="1"/>
  <c r="AG1153" i="20"/>
  <c r="AK1153" i="20" s="1"/>
  <c r="AF1139" i="20"/>
  <c r="AJ1139" i="20" s="1"/>
  <c r="AG1129" i="20"/>
  <c r="AK1129" i="20" s="1"/>
  <c r="AF1116" i="20"/>
  <c r="AJ1116" i="20" s="1"/>
  <c r="AG1108" i="20"/>
  <c r="AK1108" i="20" s="1"/>
  <c r="AF1095" i="20"/>
  <c r="AJ1095" i="20" s="1"/>
  <c r="AH1082" i="20"/>
  <c r="AL1082" i="20" s="1"/>
  <c r="AH1068" i="20"/>
  <c r="AL1068" i="20" s="1"/>
  <c r="AF1059" i="20"/>
  <c r="AJ1059" i="20" s="1"/>
  <c r="AH1050" i="20"/>
  <c r="AL1050" i="20" s="1"/>
  <c r="AF1032" i="20"/>
  <c r="AJ1032" i="20" s="1"/>
  <c r="AI1021" i="20"/>
  <c r="AM1021" i="20" s="1"/>
  <c r="AG996" i="20"/>
  <c r="AK996" i="20" s="1"/>
  <c r="AF984" i="20"/>
  <c r="AJ984" i="20" s="1"/>
  <c r="AI971" i="20"/>
  <c r="AM971" i="20" s="1"/>
  <c r="AI962" i="20"/>
  <c r="AM962" i="20" s="1"/>
  <c r="AF954" i="20"/>
  <c r="AJ954" i="20" s="1"/>
  <c r="AI944" i="20"/>
  <c r="AM944" i="20" s="1"/>
  <c r="AI933" i="20"/>
  <c r="AM933" i="20" s="1"/>
  <c r="AI920" i="20"/>
  <c r="AM920" i="20" s="1"/>
  <c r="AH910" i="20"/>
  <c r="AL910" i="20" s="1"/>
  <c r="AG900" i="20"/>
  <c r="AK900" i="20" s="1"/>
  <c r="AH891" i="20"/>
  <c r="AL891" i="20" s="1"/>
  <c r="AH880" i="20"/>
  <c r="AL880" i="20" s="1"/>
  <c r="AF873" i="20"/>
  <c r="AJ873" i="20" s="1"/>
  <c r="AI862" i="20"/>
  <c r="AM862" i="20" s="1"/>
  <c r="AI855" i="20"/>
  <c r="AM855" i="20" s="1"/>
  <c r="AI847" i="20"/>
  <c r="AM847" i="20" s="1"/>
  <c r="AH840" i="20"/>
  <c r="AL840" i="20" s="1"/>
  <c r="AF832" i="20"/>
  <c r="AJ832" i="20" s="1"/>
  <c r="AF825" i="20"/>
  <c r="AJ825" i="20" s="1"/>
  <c r="AI816" i="20"/>
  <c r="AM816" i="20" s="1"/>
  <c r="AH811" i="20"/>
  <c r="AL811" i="20" s="1"/>
  <c r="AG798" i="20"/>
  <c r="AK798" i="20" s="1"/>
  <c r="AF793" i="20"/>
  <c r="AJ793" i="20" s="1"/>
  <c r="AF786" i="20"/>
  <c r="AJ786" i="20" s="1"/>
  <c r="AH780" i="20"/>
  <c r="AL780" i="20" s="1"/>
  <c r="AG773" i="20"/>
  <c r="AK773" i="20" s="1"/>
  <c r="AH766" i="20"/>
  <c r="AL766" i="20" s="1"/>
  <c r="AH761" i="20"/>
  <c r="AL761" i="20" s="1"/>
  <c r="AI754" i="20"/>
  <c r="AM754" i="20" s="1"/>
  <c r="AF749" i="20"/>
  <c r="AJ749" i="20" s="1"/>
  <c r="AG743" i="20"/>
  <c r="AK743" i="20" s="1"/>
  <c r="AG736" i="20"/>
  <c r="AK736" i="20" s="1"/>
  <c r="AG730" i="20"/>
  <c r="AK730" i="20" s="1"/>
  <c r="AI723" i="20"/>
  <c r="AM723" i="20" s="1"/>
  <c r="AF717" i="20"/>
  <c r="AJ717" i="20" s="1"/>
  <c r="AI1671" i="20"/>
  <c r="AM1671" i="20" s="1"/>
  <c r="AG1657" i="20"/>
  <c r="AK1657" i="20" s="1"/>
  <c r="AF1642" i="20"/>
  <c r="AJ1642" i="20" s="1"/>
  <c r="AF1626" i="20"/>
  <c r="AJ1626" i="20" s="1"/>
  <c r="AI1605" i="20"/>
  <c r="AM1605" i="20" s="1"/>
  <c r="AG1587" i="20"/>
  <c r="AK1587" i="20" s="1"/>
  <c r="AG1572" i="20"/>
  <c r="AK1572" i="20" s="1"/>
  <c r="AH1558" i="20"/>
  <c r="AL1558" i="20" s="1"/>
  <c r="AI1539" i="20"/>
  <c r="AM1539" i="20" s="1"/>
  <c r="AH1522" i="20"/>
  <c r="AL1522" i="20" s="1"/>
  <c r="AI1503" i="20"/>
  <c r="AM1503" i="20" s="1"/>
  <c r="AF1486" i="20"/>
  <c r="AJ1486" i="20" s="1"/>
  <c r="AG1468" i="20"/>
  <c r="AK1468" i="20" s="1"/>
  <c r="AI1454" i="20"/>
  <c r="AM1454" i="20" s="1"/>
  <c r="AF1444" i="20"/>
  <c r="AJ1444" i="20" s="1"/>
  <c r="AG1430" i="20"/>
  <c r="AK1430" i="20" s="1"/>
  <c r="AI1408" i="20"/>
  <c r="AM1408" i="20" s="1"/>
  <c r="AI1390" i="20"/>
  <c r="AM1390" i="20" s="1"/>
  <c r="AH1374" i="20"/>
  <c r="AL1374" i="20" s="1"/>
  <c r="AF1359" i="20"/>
  <c r="AJ1359" i="20" s="1"/>
  <c r="AH1340" i="20"/>
  <c r="AL1340" i="20" s="1"/>
  <c r="AF1326" i="20"/>
  <c r="AJ1326" i="20" s="1"/>
  <c r="AH1313" i="20"/>
  <c r="AL1313" i="20" s="1"/>
  <c r="AF1304" i="20"/>
  <c r="AJ1304" i="20" s="1"/>
  <c r="AH1291" i="20"/>
  <c r="AL1291" i="20" s="1"/>
  <c r="AH1277" i="20"/>
  <c r="AL1277" i="20" s="1"/>
  <c r="AH1262" i="20"/>
  <c r="AL1262" i="20" s="1"/>
  <c r="AG1251" i="20"/>
  <c r="AK1251" i="20" s="1"/>
  <c r="AG1230" i="20"/>
  <c r="AK1230" i="20" s="1"/>
  <c r="AG1217" i="20"/>
  <c r="AK1217" i="20" s="1"/>
  <c r="AF1207" i="20"/>
  <c r="AJ1207" i="20" s="1"/>
  <c r="AI1194" i="20"/>
  <c r="AM1194" i="20" s="1"/>
  <c r="AG1184" i="20"/>
  <c r="AK1184" i="20" s="1"/>
  <c r="AG1172" i="20"/>
  <c r="AK1172" i="20" s="1"/>
  <c r="AI1160" i="20"/>
  <c r="AM1160" i="20" s="1"/>
  <c r="AG1150" i="20"/>
  <c r="AK1150" i="20" s="1"/>
  <c r="AH1136" i="20"/>
  <c r="AL1136" i="20" s="1"/>
  <c r="AI1125" i="20"/>
  <c r="AM1125" i="20" s="1"/>
  <c r="AG1113" i="20"/>
  <c r="AK1113" i="20" s="1"/>
  <c r="AF1106" i="20"/>
  <c r="AJ1106" i="20" s="1"/>
  <c r="AF1092" i="20"/>
  <c r="AJ1092" i="20" s="1"/>
  <c r="AF1081" i="20"/>
  <c r="AJ1081" i="20" s="1"/>
  <c r="AF1067" i="20"/>
  <c r="AJ1067" i="20" s="1"/>
  <c r="AI1056" i="20"/>
  <c r="AM1056" i="20" s="1"/>
  <c r="AF1048" i="20"/>
  <c r="AJ1048" i="20" s="1"/>
  <c r="AI1038" i="20"/>
  <c r="AM1038" i="20" s="1"/>
  <c r="AF1028" i="20"/>
  <c r="AJ1028" i="20" s="1"/>
  <c r="AH1016" i="20"/>
  <c r="AL1016" i="20" s="1"/>
  <c r="AH1006" i="20"/>
  <c r="AL1006" i="20" s="1"/>
  <c r="AI980" i="20"/>
  <c r="AM980" i="20" s="1"/>
  <c r="AF970" i="20"/>
  <c r="AJ970" i="20" s="1"/>
  <c r="AF952" i="20"/>
  <c r="AJ952" i="20" s="1"/>
  <c r="AG942" i="20"/>
  <c r="AK942" i="20" s="1"/>
  <c r="AG931" i="20"/>
  <c r="AK931" i="20" s="1"/>
  <c r="AG919" i="20"/>
  <c r="AK919" i="20" s="1"/>
  <c r="AG907" i="20"/>
  <c r="AK907" i="20" s="1"/>
  <c r="AI897" i="20"/>
  <c r="AM897" i="20" s="1"/>
  <c r="AH888" i="20"/>
  <c r="AL888" i="20" s="1"/>
  <c r="AF879" i="20"/>
  <c r="AJ879" i="20" s="1"/>
  <c r="AH870" i="20"/>
  <c r="AL870" i="20" s="1"/>
  <c r="AI861" i="20"/>
  <c r="AM861" i="20" s="1"/>
  <c r="AH853" i="20"/>
  <c r="AL853" i="20" s="1"/>
  <c r="AI845" i="20"/>
  <c r="AM845" i="20" s="1"/>
  <c r="AF839" i="20"/>
  <c r="AJ839" i="20" s="1"/>
  <c r="AH830" i="20"/>
  <c r="AL830" i="20" s="1"/>
  <c r="AH822" i="20"/>
  <c r="AL822" i="20" s="1"/>
  <c r="AI815" i="20"/>
  <c r="AM815" i="20" s="1"/>
  <c r="AH809" i="20"/>
  <c r="AL809" i="20" s="1"/>
  <c r="AF803" i="20"/>
  <c r="AJ803" i="20" s="1"/>
  <c r="AH796" i="20"/>
  <c r="AL796" i="20" s="1"/>
  <c r="AG791" i="20"/>
  <c r="AK791" i="20" s="1"/>
  <c r="AI784" i="20"/>
  <c r="AM784" i="20" s="1"/>
  <c r="AH779" i="20"/>
  <c r="AL779" i="20" s="1"/>
  <c r="AH771" i="20"/>
  <c r="AL771" i="20" s="1"/>
  <c r="AG759" i="20"/>
  <c r="AK759" i="20" s="1"/>
  <c r="AI753" i="20"/>
  <c r="AM753" i="20" s="1"/>
  <c r="AF748" i="20"/>
  <c r="AJ748" i="20" s="1"/>
  <c r="AG741" i="20"/>
  <c r="AK741" i="20" s="1"/>
  <c r="AF735" i="20"/>
  <c r="AJ735" i="20" s="1"/>
  <c r="AI728" i="20"/>
  <c r="AM728" i="20" s="1"/>
  <c r="AF722" i="20"/>
  <c r="AJ722" i="20" s="1"/>
  <c r="AG1678" i="20"/>
  <c r="AK1678" i="20" s="1"/>
  <c r="AF1657" i="20"/>
  <c r="AJ1657" i="20" s="1"/>
  <c r="AF1639" i="20"/>
  <c r="AJ1639" i="20" s="1"/>
  <c r="AF1618" i="20"/>
  <c r="AJ1618" i="20" s="1"/>
  <c r="AI1591" i="20"/>
  <c r="AM1591" i="20" s="1"/>
  <c r="AH1572" i="20"/>
  <c r="AL1572" i="20" s="1"/>
  <c r="AF1555" i="20"/>
  <c r="AJ1555" i="20" s="1"/>
  <c r="AG1536" i="20"/>
  <c r="AK1536" i="20" s="1"/>
  <c r="AI1508" i="20"/>
  <c r="AM1508" i="20" s="1"/>
  <c r="AH1486" i="20"/>
  <c r="AL1486" i="20" s="1"/>
  <c r="AI1464" i="20"/>
  <c r="AM1464" i="20" s="1"/>
  <c r="AH1452" i="20"/>
  <c r="AL1452" i="20" s="1"/>
  <c r="AF1435" i="20"/>
  <c r="AJ1435" i="20" s="1"/>
  <c r="AH1414" i="20"/>
  <c r="AL1414" i="20" s="1"/>
  <c r="AH1390" i="20"/>
  <c r="AL1390" i="20" s="1"/>
  <c r="AF1371" i="20"/>
  <c r="AJ1371" i="20" s="1"/>
  <c r="AI1350" i="20"/>
  <c r="AM1350" i="20" s="1"/>
  <c r="AH1331" i="20"/>
  <c r="AL1331" i="20" s="1"/>
  <c r="AI1314" i="20"/>
  <c r="AM1314" i="20" s="1"/>
  <c r="AG1302" i="20"/>
  <c r="AK1302" i="20" s="1"/>
  <c r="AH1285" i="20"/>
  <c r="AL1285" i="20" s="1"/>
  <c r="AF1271" i="20"/>
  <c r="AJ1271" i="20" s="1"/>
  <c r="AF1254" i="20"/>
  <c r="AJ1254" i="20" s="1"/>
  <c r="AG1240" i="20"/>
  <c r="AK1240" i="20" s="1"/>
  <c r="AI1224" i="20"/>
  <c r="AM1224" i="20" s="1"/>
  <c r="AF1214" i="20"/>
  <c r="AJ1214" i="20" s="1"/>
  <c r="AG1198" i="20"/>
  <c r="AK1198" i="20" s="1"/>
  <c r="AG1183" i="20"/>
  <c r="AK1183" i="20" s="1"/>
  <c r="AH1168" i="20"/>
  <c r="AL1168" i="20" s="1"/>
  <c r="AG1157" i="20"/>
  <c r="AK1157" i="20" s="1"/>
  <c r="AG1140" i="20"/>
  <c r="AK1140" i="20" s="1"/>
  <c r="AF1126" i="20"/>
  <c r="AJ1126" i="20" s="1"/>
  <c r="AI1112" i="20"/>
  <c r="AM1112" i="20" s="1"/>
  <c r="AG1101" i="20"/>
  <c r="AK1101" i="20" s="1"/>
  <c r="AH1084" i="20"/>
  <c r="AL1084" i="20" s="1"/>
  <c r="AF1068" i="20"/>
  <c r="AJ1068" i="20" s="1"/>
  <c r="AG1056" i="20"/>
  <c r="AK1056" i="20" s="1"/>
  <c r="AF1044" i="20"/>
  <c r="AJ1044" i="20" s="1"/>
  <c r="AI1034" i="20"/>
  <c r="AM1034" i="20" s="1"/>
  <c r="AG1019" i="20"/>
  <c r="AK1019" i="20" s="1"/>
  <c r="AG1006" i="20"/>
  <c r="AK1006" i="20" s="1"/>
  <c r="AG990" i="20"/>
  <c r="AK990" i="20" s="1"/>
  <c r="AH976" i="20"/>
  <c r="AL976" i="20" s="1"/>
  <c r="AI963" i="20"/>
  <c r="AM963" i="20" s="1"/>
  <c r="AG952" i="20"/>
  <c r="AK952" i="20" s="1"/>
  <c r="AI939" i="20"/>
  <c r="AM939" i="20" s="1"/>
  <c r="AH928" i="20"/>
  <c r="AL928" i="20" s="1"/>
  <c r="AI912" i="20"/>
  <c r="AM912" i="20" s="1"/>
  <c r="AI898" i="20"/>
  <c r="AM898" i="20" s="1"/>
  <c r="AH886" i="20"/>
  <c r="AL886" i="20" s="1"/>
  <c r="AH864" i="20"/>
  <c r="AL864" i="20" s="1"/>
  <c r="AI854" i="20"/>
  <c r="AM854" i="20" s="1"/>
  <c r="AH845" i="20"/>
  <c r="AL845" i="20" s="1"/>
  <c r="AF837" i="20"/>
  <c r="AJ837" i="20" s="1"/>
  <c r="AI827" i="20"/>
  <c r="AM827" i="20" s="1"/>
  <c r="AF817" i="20"/>
  <c r="AJ817" i="20" s="1"/>
  <c r="AI809" i="20"/>
  <c r="AM809" i="20" s="1"/>
  <c r="AG801" i="20"/>
  <c r="AK801" i="20" s="1"/>
  <c r="AG795" i="20"/>
  <c r="AK795" i="20" s="1"/>
  <c r="AF788" i="20"/>
  <c r="AJ788" i="20" s="1"/>
  <c r="AF780" i="20"/>
  <c r="AJ780" i="20" s="1"/>
  <c r="AH770" i="20"/>
  <c r="AL770" i="20" s="1"/>
  <c r="AF764" i="20"/>
  <c r="AJ764" i="20" s="1"/>
  <c r="AI756" i="20"/>
  <c r="AM756" i="20" s="1"/>
  <c r="AI748" i="20"/>
  <c r="AM748" i="20" s="1"/>
  <c r="AF741" i="20"/>
  <c r="AJ741" i="20" s="1"/>
  <c r="AF733" i="20"/>
  <c r="AJ733" i="20" s="1"/>
  <c r="AH717" i="20"/>
  <c r="AL717" i="20" s="1"/>
  <c r="AH711" i="20"/>
  <c r="AL711" i="20" s="1"/>
  <c r="AG704" i="20"/>
  <c r="AK704" i="20" s="1"/>
  <c r="AG699" i="20"/>
  <c r="AK699" i="20" s="1"/>
  <c r="AF693" i="20"/>
  <c r="AJ693" i="20" s="1"/>
  <c r="AH681" i="20"/>
  <c r="AL681" i="20" s="1"/>
  <c r="AH675" i="20"/>
  <c r="AL675" i="20" s="1"/>
  <c r="AF665" i="20"/>
  <c r="AJ665" i="20" s="1"/>
  <c r="AH658" i="20"/>
  <c r="AL658" i="20" s="1"/>
  <c r="AI645" i="20"/>
  <c r="AM645" i="20" s="1"/>
  <c r="AG640" i="20"/>
  <c r="AK640" i="20" s="1"/>
  <c r="AG635" i="20"/>
  <c r="AK635" i="20" s="1"/>
  <c r="AH628" i="20"/>
  <c r="AL628" i="20" s="1"/>
  <c r="AG622" i="20"/>
  <c r="AK622" i="20" s="1"/>
  <c r="AG1675" i="20"/>
  <c r="AK1675" i="20" s="1"/>
  <c r="AG1656" i="20"/>
  <c r="AK1656" i="20" s="1"/>
  <c r="AF1637" i="20"/>
  <c r="AJ1637" i="20" s="1"/>
  <c r="AI1616" i="20"/>
  <c r="AM1616" i="20" s="1"/>
  <c r="AG1590" i="20"/>
  <c r="AK1590" i="20" s="1"/>
  <c r="AF1572" i="20"/>
  <c r="AJ1572" i="20" s="1"/>
  <c r="AG1553" i="20"/>
  <c r="AK1553" i="20" s="1"/>
  <c r="AF1536" i="20"/>
  <c r="AJ1536" i="20" s="1"/>
  <c r="AG1508" i="20"/>
  <c r="AK1508" i="20" s="1"/>
  <c r="AG1486" i="20"/>
  <c r="AK1486" i="20" s="1"/>
  <c r="AH1464" i="20"/>
  <c r="AL1464" i="20" s="1"/>
  <c r="AI1450" i="20"/>
  <c r="AM1450" i="20" s="1"/>
  <c r="AG1414" i="20"/>
  <c r="AK1414" i="20" s="1"/>
  <c r="AG1390" i="20"/>
  <c r="AK1390" i="20" s="1"/>
  <c r="AF1370" i="20"/>
  <c r="AJ1370" i="20" s="1"/>
  <c r="AH1350" i="20"/>
  <c r="AL1350" i="20" s="1"/>
  <c r="AH1328" i="20"/>
  <c r="AL1328" i="20" s="1"/>
  <c r="AH1312" i="20"/>
  <c r="AL1312" i="20" s="1"/>
  <c r="AH1299" i="20"/>
  <c r="AL1299" i="20" s="1"/>
  <c r="AF1285" i="20"/>
  <c r="AJ1285" i="20" s="1"/>
  <c r="AI1270" i="20"/>
  <c r="AM1270" i="20" s="1"/>
  <c r="AH1670" i="20"/>
  <c r="AL1670" i="20" s="1"/>
  <c r="AG1652" i="20"/>
  <c r="AK1652" i="20" s="1"/>
  <c r="AG1634" i="20"/>
  <c r="AK1634" i="20" s="1"/>
  <c r="AG1609" i="20"/>
  <c r="AK1609" i="20" s="1"/>
  <c r="AI1584" i="20"/>
  <c r="AM1584" i="20" s="1"/>
  <c r="AH1567" i="20"/>
  <c r="AL1567" i="20" s="1"/>
  <c r="AG1549" i="20"/>
  <c r="AK1549" i="20" s="1"/>
  <c r="AG1527" i="20"/>
  <c r="AK1527" i="20" s="1"/>
  <c r="AI1502" i="20"/>
  <c r="AM1502" i="20" s="1"/>
  <c r="AI1480" i="20"/>
  <c r="AM1480" i="20" s="1"/>
  <c r="AF1462" i="20"/>
  <c r="AJ1462" i="20" s="1"/>
  <c r="AF1448" i="20"/>
  <c r="AJ1448" i="20" s="1"/>
  <c r="AH1431" i="20"/>
  <c r="AL1431" i="20" s="1"/>
  <c r="AH1405" i="20"/>
  <c r="AL1405" i="20" s="1"/>
  <c r="AF1387" i="20"/>
  <c r="AJ1387" i="20" s="1"/>
  <c r="AH1364" i="20"/>
  <c r="AL1364" i="20" s="1"/>
  <c r="AF1346" i="20"/>
  <c r="AJ1346" i="20" s="1"/>
  <c r="AH1324" i="20"/>
  <c r="AL1324" i="20" s="1"/>
  <c r="AF1311" i="20"/>
  <c r="AJ1311" i="20" s="1"/>
  <c r="AH1295" i="20"/>
  <c r="AL1295" i="20" s="1"/>
  <c r="AI1280" i="20"/>
  <c r="AM1280" i="20" s="1"/>
  <c r="AG1262" i="20"/>
  <c r="AK1262" i="20" s="1"/>
  <c r="AI1248" i="20"/>
  <c r="AM1248" i="20" s="1"/>
  <c r="AH1236" i="20"/>
  <c r="AL1236" i="20" s="1"/>
  <c r="AH1222" i="20"/>
  <c r="AL1222" i="20" s="1"/>
  <c r="AF1209" i="20"/>
  <c r="AJ1209" i="20" s="1"/>
  <c r="AF1192" i="20"/>
  <c r="AJ1192" i="20" s="1"/>
  <c r="AF1179" i="20"/>
  <c r="AJ1179" i="20" s="1"/>
  <c r="AG1167" i="20"/>
  <c r="AK1167" i="20" s="1"/>
  <c r="AI1150" i="20"/>
  <c r="AM1150" i="20" s="1"/>
  <c r="AG1134" i="20"/>
  <c r="AK1134" i="20" s="1"/>
  <c r="AG1120" i="20"/>
  <c r="AK1120" i="20" s="1"/>
  <c r="AF1110" i="20"/>
  <c r="AJ1110" i="20" s="1"/>
  <c r="AH1094" i="20"/>
  <c r="AL1094" i="20" s="1"/>
  <c r="AI1080" i="20"/>
  <c r="AM1080" i="20" s="1"/>
  <c r="AF1064" i="20"/>
  <c r="AJ1064" i="20" s="1"/>
  <c r="AG1053" i="20"/>
  <c r="AK1053" i="20" s="1"/>
  <c r="AI1041" i="20"/>
  <c r="AM1041" i="20" s="1"/>
  <c r="AI1028" i="20"/>
  <c r="AM1028" i="20" s="1"/>
  <c r="AI1015" i="20"/>
  <c r="AM1015" i="20" s="1"/>
  <c r="AH1000" i="20"/>
  <c r="AL1000" i="20" s="1"/>
  <c r="AG986" i="20"/>
  <c r="AK986" i="20" s="1"/>
  <c r="AH970" i="20"/>
  <c r="AL970" i="20" s="1"/>
  <c r="AI960" i="20"/>
  <c r="AM960" i="20" s="1"/>
  <c r="AF949" i="20"/>
  <c r="AJ949" i="20" s="1"/>
  <c r="AI936" i="20"/>
  <c r="AM936" i="20" s="1"/>
  <c r="AH920" i="20"/>
  <c r="AL920" i="20" s="1"/>
  <c r="AF907" i="20"/>
  <c r="AJ907" i="20" s="1"/>
  <c r="AG895" i="20"/>
  <c r="AK895" i="20" s="1"/>
  <c r="AF885" i="20"/>
  <c r="AJ885" i="20" s="1"/>
  <c r="AF874" i="20"/>
  <c r="AJ874" i="20" s="1"/>
  <c r="AF862" i="20"/>
  <c r="AJ862" i="20" s="1"/>
  <c r="AG851" i="20"/>
  <c r="AK851" i="20" s="1"/>
  <c r="AF844" i="20"/>
  <c r="AJ844" i="20" s="1"/>
  <c r="AF834" i="20"/>
  <c r="AJ834" i="20" s="1"/>
  <c r="AH823" i="20"/>
  <c r="AL823" i="20" s="1"/>
  <c r="AI814" i="20"/>
  <c r="AM814" i="20" s="1"/>
  <c r="AH807" i="20"/>
  <c r="AL807" i="20" s="1"/>
  <c r="AG799" i="20"/>
  <c r="AK799" i="20" s="1"/>
  <c r="AH784" i="20"/>
  <c r="AL784" i="20" s="1"/>
  <c r="AH777" i="20"/>
  <c r="AL777" i="20" s="1"/>
  <c r="AI767" i="20"/>
  <c r="AM767" i="20" s="1"/>
  <c r="AG762" i="20"/>
  <c r="AK762" i="20" s="1"/>
  <c r="AF754" i="20"/>
  <c r="AJ754" i="20" s="1"/>
  <c r="AG746" i="20"/>
  <c r="AK746" i="20" s="1"/>
  <c r="AH738" i="20"/>
  <c r="AL738" i="20" s="1"/>
  <c r="AF731" i="20"/>
  <c r="AJ731" i="20" s="1"/>
  <c r="AH722" i="20"/>
  <c r="AL722" i="20" s="1"/>
  <c r="AF716" i="20"/>
  <c r="AJ716" i="20" s="1"/>
  <c r="AG709" i="20"/>
  <c r="AK709" i="20" s="1"/>
  <c r="AH702" i="20"/>
  <c r="AL702" i="20" s="1"/>
  <c r="AF698" i="20"/>
  <c r="AJ698" i="20" s="1"/>
  <c r="AG690" i="20"/>
  <c r="AK690" i="20" s="1"/>
  <c r="AH685" i="20"/>
  <c r="AL685" i="20" s="1"/>
  <c r="AI679" i="20"/>
  <c r="AM679" i="20" s="1"/>
  <c r="AH673" i="20"/>
  <c r="AL673" i="20" s="1"/>
  <c r="AG668" i="20"/>
  <c r="AK668" i="20" s="1"/>
  <c r="AI662" i="20"/>
  <c r="AM662" i="20" s="1"/>
  <c r="AG656" i="20"/>
  <c r="AK656" i="20" s="1"/>
  <c r="AF651" i="20"/>
  <c r="AJ651" i="20" s="1"/>
  <c r="AG638" i="20"/>
  <c r="AK638" i="20" s="1"/>
  <c r="AF633" i="20"/>
  <c r="AJ633" i="20" s="1"/>
  <c r="AI625" i="20"/>
  <c r="AM625" i="20" s="1"/>
  <c r="AH1672" i="20"/>
  <c r="AL1672" i="20" s="1"/>
  <c r="AF1652" i="20"/>
  <c r="AJ1652" i="20" s="1"/>
  <c r="AG1627" i="20"/>
  <c r="AK1627" i="20" s="1"/>
  <c r="AH1598" i="20"/>
  <c r="AL1598" i="20" s="1"/>
  <c r="AI1572" i="20"/>
  <c r="AM1572" i="20" s="1"/>
  <c r="AF1552" i="20"/>
  <c r="AJ1552" i="20" s="1"/>
  <c r="AG1522" i="20"/>
  <c r="AK1522" i="20" s="1"/>
  <c r="AF1495" i="20"/>
  <c r="AJ1495" i="20" s="1"/>
  <c r="AH1468" i="20"/>
  <c r="AL1468" i="20" s="1"/>
  <c r="AF1449" i="20"/>
  <c r="AJ1449" i="20" s="1"/>
  <c r="AF1427" i="20"/>
  <c r="AJ1427" i="20" s="1"/>
  <c r="AH1400" i="20"/>
  <c r="AL1400" i="20" s="1"/>
  <c r="AF1374" i="20"/>
  <c r="AJ1374" i="20" s="1"/>
  <c r="AI1349" i="20"/>
  <c r="AM1349" i="20" s="1"/>
  <c r="AG1324" i="20"/>
  <c r="AK1324" i="20" s="1"/>
  <c r="AG1307" i="20"/>
  <c r="AK1307" i="20" s="1"/>
  <c r="AF1289" i="20"/>
  <c r="AJ1289" i="20" s="1"/>
  <c r="AG1271" i="20"/>
  <c r="AK1271" i="20" s="1"/>
  <c r="AI1250" i="20"/>
  <c r="AM1250" i="20" s="1"/>
  <c r="AG1236" i="20"/>
  <c r="AK1236" i="20" s="1"/>
  <c r="AI1217" i="20"/>
  <c r="AM1217" i="20" s="1"/>
  <c r="AF1204" i="20"/>
  <c r="AJ1204" i="20" s="1"/>
  <c r="AG1188" i="20"/>
  <c r="AK1188" i="20" s="1"/>
  <c r="AH1170" i="20"/>
  <c r="AL1170" i="20" s="1"/>
  <c r="AF1157" i="20"/>
  <c r="AJ1157" i="20" s="1"/>
  <c r="AI1136" i="20"/>
  <c r="AM1136" i="20" s="1"/>
  <c r="AI1119" i="20"/>
  <c r="AM1119" i="20" s="1"/>
  <c r="AF1108" i="20"/>
  <c r="AJ1108" i="20" s="1"/>
  <c r="AI1087" i="20"/>
  <c r="AM1087" i="20" s="1"/>
  <c r="AH1074" i="20"/>
  <c r="AL1074" i="20" s="1"/>
  <c r="AF1058" i="20"/>
  <c r="AJ1058" i="20" s="1"/>
  <c r="AF1043" i="20"/>
  <c r="AJ1043" i="20" s="1"/>
  <c r="AG1029" i="20"/>
  <c r="AK1029" i="20" s="1"/>
  <c r="AG1015" i="20"/>
  <c r="AK1015" i="20" s="1"/>
  <c r="AG997" i="20"/>
  <c r="AK997" i="20" s="1"/>
  <c r="AH978" i="20"/>
  <c r="AL978" i="20" s="1"/>
  <c r="AF967" i="20"/>
  <c r="AJ967" i="20" s="1"/>
  <c r="AI952" i="20"/>
  <c r="AM952" i="20" s="1"/>
  <c r="AI938" i="20"/>
  <c r="AM938" i="20" s="1"/>
  <c r="AG925" i="20"/>
  <c r="AK925" i="20" s="1"/>
  <c r="AH906" i="20"/>
  <c r="AL906" i="20" s="1"/>
  <c r="AF893" i="20"/>
  <c r="AJ893" i="20" s="1"/>
  <c r="AH879" i="20"/>
  <c r="AL879" i="20" s="1"/>
  <c r="AH867" i="20"/>
  <c r="AL867" i="20" s="1"/>
  <c r="AF857" i="20"/>
  <c r="AJ857" i="20" s="1"/>
  <c r="AG845" i="20"/>
  <c r="AK845" i="20" s="1"/>
  <c r="AI834" i="20"/>
  <c r="AM834" i="20" s="1"/>
  <c r="AI822" i="20"/>
  <c r="AM822" i="20" s="1"/>
  <c r="AF814" i="20"/>
  <c r="AJ814" i="20" s="1"/>
  <c r="AI804" i="20"/>
  <c r="AM804" i="20" s="1"/>
  <c r="AF796" i="20"/>
  <c r="AJ796" i="20" s="1"/>
  <c r="AH788" i="20"/>
  <c r="AL788" i="20" s="1"/>
  <c r="AI779" i="20"/>
  <c r="AM779" i="20" s="1"/>
  <c r="AG769" i="20"/>
  <c r="AK769" i="20" s="1"/>
  <c r="AG761" i="20"/>
  <c r="AK761" i="20" s="1"/>
  <c r="AI751" i="20"/>
  <c r="AM751" i="20" s="1"/>
  <c r="AG745" i="20"/>
  <c r="AK745" i="20" s="1"/>
  <c r="AG735" i="20"/>
  <c r="AK735" i="20" s="1"/>
  <c r="AF727" i="20"/>
  <c r="AJ727" i="20" s="1"/>
  <c r="AG717" i="20"/>
  <c r="AK717" i="20" s="1"/>
  <c r="AI709" i="20"/>
  <c r="AM709" i="20" s="1"/>
  <c r="AG702" i="20"/>
  <c r="AK702" i="20" s="1"/>
  <c r="AG696" i="20"/>
  <c r="AK696" i="20" s="1"/>
  <c r="AG688" i="20"/>
  <c r="AK688" i="20" s="1"/>
  <c r="AF683" i="20"/>
  <c r="AJ683" i="20" s="1"/>
  <c r="AF677" i="20"/>
  <c r="AJ677" i="20" s="1"/>
  <c r="AI669" i="20"/>
  <c r="AM669" i="20" s="1"/>
  <c r="AG664" i="20"/>
  <c r="AK664" i="20" s="1"/>
  <c r="AF656" i="20"/>
  <c r="AJ656" i="20" s="1"/>
  <c r="AH649" i="20"/>
  <c r="AL649" i="20" s="1"/>
  <c r="AI641" i="20"/>
  <c r="AM641" i="20" s="1"/>
  <c r="AF636" i="20"/>
  <c r="AJ636" i="20" s="1"/>
  <c r="AF630" i="20"/>
  <c r="AJ630" i="20" s="1"/>
  <c r="AF622" i="20"/>
  <c r="AJ622" i="20" s="1"/>
  <c r="AG616" i="20"/>
  <c r="AK616" i="20" s="1"/>
  <c r="AI609" i="20"/>
  <c r="AM609" i="20" s="1"/>
  <c r="AG604" i="20"/>
  <c r="AK604" i="20" s="1"/>
  <c r="AI598" i="20"/>
  <c r="AM598" i="20" s="1"/>
  <c r="AH591" i="20"/>
  <c r="AL591" i="20" s="1"/>
  <c r="AG586" i="20"/>
  <c r="AK586" i="20" s="1"/>
  <c r="AI580" i="20"/>
  <c r="AM580" i="20" s="1"/>
  <c r="AI573" i="20"/>
  <c r="AM573" i="20" s="1"/>
  <c r="AH568" i="20"/>
  <c r="AL568" i="20" s="1"/>
  <c r="AI561" i="20"/>
  <c r="AM561" i="20" s="1"/>
  <c r="AH555" i="20"/>
  <c r="AL555" i="20" s="1"/>
  <c r="AF549" i="20"/>
  <c r="AJ549" i="20" s="1"/>
  <c r="AF1671" i="20"/>
  <c r="AJ1671" i="20" s="1"/>
  <c r="AH1648" i="20"/>
  <c r="AL1648" i="20" s="1"/>
  <c r="AG1623" i="20"/>
  <c r="AK1623" i="20" s="1"/>
  <c r="AF1595" i="20"/>
  <c r="AJ1595" i="20" s="1"/>
  <c r="AG1570" i="20"/>
  <c r="AK1570" i="20" s="1"/>
  <c r="AI1548" i="20"/>
  <c r="AM1548" i="20" s="1"/>
  <c r="AF1522" i="20"/>
  <c r="AJ1522" i="20" s="1"/>
  <c r="AH1493" i="20"/>
  <c r="AL1493" i="20" s="1"/>
  <c r="AI1467" i="20"/>
  <c r="AM1467" i="20" s="1"/>
  <c r="AG1448" i="20"/>
  <c r="AK1448" i="20" s="1"/>
  <c r="AF1424" i="20"/>
  <c r="AJ1424" i="20" s="1"/>
  <c r="AG1400" i="20"/>
  <c r="AK1400" i="20" s="1"/>
  <c r="AF1373" i="20"/>
  <c r="AJ1373" i="20" s="1"/>
  <c r="AH1349" i="20"/>
  <c r="AL1349" i="20" s="1"/>
  <c r="AF1324" i="20"/>
  <c r="AJ1324" i="20" s="1"/>
  <c r="AH1306" i="20"/>
  <c r="AL1306" i="20" s="1"/>
  <c r="AF1287" i="20"/>
  <c r="AJ1287" i="20" s="1"/>
  <c r="AF1266" i="20"/>
  <c r="AJ1266" i="20" s="1"/>
  <c r="AH1250" i="20"/>
  <c r="AL1250" i="20" s="1"/>
  <c r="AF1236" i="20"/>
  <c r="AJ1236" i="20" s="1"/>
  <c r="AF1217" i="20"/>
  <c r="AJ1217" i="20" s="1"/>
  <c r="AG1202" i="20"/>
  <c r="AK1202" i="20" s="1"/>
  <c r="AH1186" i="20"/>
  <c r="AL1186" i="20" s="1"/>
  <c r="AI1168" i="20"/>
  <c r="AM1168" i="20" s="1"/>
  <c r="AF1155" i="20"/>
  <c r="AJ1155" i="20" s="1"/>
  <c r="AH1134" i="20"/>
  <c r="AL1134" i="20" s="1"/>
  <c r="AG1119" i="20"/>
  <c r="AK1119" i="20" s="1"/>
  <c r="AH1106" i="20"/>
  <c r="AL1106" i="20" s="1"/>
  <c r="AG1087" i="20"/>
  <c r="AK1087" i="20" s="1"/>
  <c r="AG1074" i="20"/>
  <c r="AK1074" i="20" s="1"/>
  <c r="AH1056" i="20"/>
  <c r="AL1056" i="20" s="1"/>
  <c r="AI1042" i="20"/>
  <c r="AM1042" i="20" s="1"/>
  <c r="AF1029" i="20"/>
  <c r="AJ1029" i="20" s="1"/>
  <c r="AF1015" i="20"/>
  <c r="AJ1015" i="20" s="1"/>
  <c r="AF997" i="20"/>
  <c r="AJ997" i="20" s="1"/>
  <c r="AG978" i="20"/>
  <c r="AK978" i="20" s="1"/>
  <c r="AI965" i="20"/>
  <c r="AM965" i="20" s="1"/>
  <c r="AH952" i="20"/>
  <c r="AL952" i="20" s="1"/>
  <c r="AH938" i="20"/>
  <c r="AL938" i="20" s="1"/>
  <c r="AF925" i="20"/>
  <c r="AJ925" i="20" s="1"/>
  <c r="AI904" i="20"/>
  <c r="AM904" i="20" s="1"/>
  <c r="AG892" i="20"/>
  <c r="AK892" i="20" s="1"/>
  <c r="AG879" i="20"/>
  <c r="AK879" i="20" s="1"/>
  <c r="AG867" i="20"/>
  <c r="AK867" i="20" s="1"/>
  <c r="AI856" i="20"/>
  <c r="AM856" i="20" s="1"/>
  <c r="AF845" i="20"/>
  <c r="AJ845" i="20" s="1"/>
  <c r="AG834" i="20"/>
  <c r="AK834" i="20" s="1"/>
  <c r="AG822" i="20"/>
  <c r="AK822" i="20" s="1"/>
  <c r="AI813" i="20"/>
  <c r="AM813" i="20" s="1"/>
  <c r="AI803" i="20"/>
  <c r="AM803" i="20" s="1"/>
  <c r="AG788" i="20"/>
  <c r="AK788" i="20" s="1"/>
  <c r="AG778" i="20"/>
  <c r="AK778" i="20" s="1"/>
  <c r="AF769" i="20"/>
  <c r="AJ769" i="20" s="1"/>
  <c r="AF761" i="20"/>
  <c r="AJ761" i="20" s="1"/>
  <c r="AH751" i="20"/>
  <c r="AL751" i="20" s="1"/>
  <c r="AF744" i="20"/>
  <c r="AJ744" i="20" s="1"/>
  <c r="AI733" i="20"/>
  <c r="AM733" i="20" s="1"/>
  <c r="AF725" i="20"/>
  <c r="AJ725" i="20" s="1"/>
  <c r="AI716" i="20"/>
  <c r="AM716" i="20" s="1"/>
  <c r="AH709" i="20"/>
  <c r="AL709" i="20" s="1"/>
  <c r="AF702" i="20"/>
  <c r="AJ702" i="20" s="1"/>
  <c r="AF696" i="20"/>
  <c r="AJ696" i="20" s="1"/>
  <c r="AF688" i="20"/>
  <c r="AJ688" i="20" s="1"/>
  <c r="AH682" i="20"/>
  <c r="AL682" i="20" s="1"/>
  <c r="AI675" i="20"/>
  <c r="AM675" i="20" s="1"/>
  <c r="AH669" i="20"/>
  <c r="AL669" i="20" s="1"/>
  <c r="AF664" i="20"/>
  <c r="AJ664" i="20" s="1"/>
  <c r="AG655" i="20"/>
  <c r="AK655" i="20" s="1"/>
  <c r="AG649" i="20"/>
  <c r="AK649" i="20" s="1"/>
  <c r="AH641" i="20"/>
  <c r="AL641" i="20" s="1"/>
  <c r="AI628" i="20"/>
  <c r="AM628" i="20" s="1"/>
  <c r="AF621" i="20"/>
  <c r="AJ621" i="20" s="1"/>
  <c r="AI615" i="20"/>
  <c r="AM615" i="20" s="1"/>
  <c r="AH609" i="20"/>
  <c r="AL609" i="20" s="1"/>
  <c r="AF604" i="20"/>
  <c r="AJ604" i="20" s="1"/>
  <c r="AH598" i="20"/>
  <c r="AL598" i="20" s="1"/>
  <c r="AG591" i="20"/>
  <c r="AK591" i="20" s="1"/>
  <c r="AF586" i="20"/>
  <c r="AJ586" i="20" s="1"/>
  <c r="AI578" i="20"/>
  <c r="AM578" i="20" s="1"/>
  <c r="AH573" i="20"/>
  <c r="AL573" i="20" s="1"/>
  <c r="AG568" i="20"/>
  <c r="AK568" i="20" s="1"/>
  <c r="AH560" i="20"/>
  <c r="AL560" i="20" s="1"/>
  <c r="AG555" i="20"/>
  <c r="AK555" i="20" s="1"/>
  <c r="AI1670" i="20"/>
  <c r="AM1670" i="20" s="1"/>
  <c r="AG1648" i="20"/>
  <c r="AK1648" i="20" s="1"/>
  <c r="AG1569" i="20"/>
  <c r="AK1569" i="20" s="1"/>
  <c r="AH1548" i="20"/>
  <c r="AL1548" i="20" s="1"/>
  <c r="AG1520" i="20"/>
  <c r="AK1520" i="20" s="1"/>
  <c r="AI1491" i="20"/>
  <c r="AM1491" i="20" s="1"/>
  <c r="AI1462" i="20"/>
  <c r="AM1462" i="20" s="1"/>
  <c r="AH1445" i="20"/>
  <c r="AL1445" i="20" s="1"/>
  <c r="AI1423" i="20"/>
  <c r="AM1423" i="20" s="1"/>
  <c r="AF1400" i="20"/>
  <c r="AJ1400" i="20" s="1"/>
  <c r="AH1371" i="20"/>
  <c r="AL1371" i="20" s="1"/>
  <c r="AG1346" i="20"/>
  <c r="AK1346" i="20" s="1"/>
  <c r="AI1323" i="20"/>
  <c r="AM1323" i="20" s="1"/>
  <c r="AI1304" i="20"/>
  <c r="AM1304" i="20" s="1"/>
  <c r="AF1264" i="20"/>
  <c r="AJ1264" i="20" s="1"/>
  <c r="AI1245" i="20"/>
  <c r="AM1245" i="20" s="1"/>
  <c r="AI1235" i="20"/>
  <c r="AM1235" i="20" s="1"/>
  <c r="AI1216" i="20"/>
  <c r="AM1216" i="20" s="1"/>
  <c r="AF1202" i="20"/>
  <c r="AJ1202" i="20" s="1"/>
  <c r="AF1186" i="20"/>
  <c r="AJ1186" i="20" s="1"/>
  <c r="AG1168" i="20"/>
  <c r="AK1168" i="20" s="1"/>
  <c r="AH1154" i="20"/>
  <c r="AL1154" i="20" s="1"/>
  <c r="AF1134" i="20"/>
  <c r="AJ1134" i="20" s="1"/>
  <c r="AF1119" i="20"/>
  <c r="AJ1119" i="20" s="1"/>
  <c r="AG1106" i="20"/>
  <c r="AK1106" i="20" s="1"/>
  <c r="AI1085" i="20"/>
  <c r="AM1085" i="20" s="1"/>
  <c r="AF1074" i="20"/>
  <c r="AJ1074" i="20" s="1"/>
  <c r="AI1055" i="20"/>
  <c r="AM1055" i="20" s="1"/>
  <c r="AH1042" i="20"/>
  <c r="AL1042" i="20" s="1"/>
  <c r="AI1027" i="20"/>
  <c r="AM1027" i="20" s="1"/>
  <c r="AI1012" i="20"/>
  <c r="AM1012" i="20" s="1"/>
  <c r="AI995" i="20"/>
  <c r="AM995" i="20" s="1"/>
  <c r="AF978" i="20"/>
  <c r="AJ978" i="20" s="1"/>
  <c r="AG938" i="20"/>
  <c r="AK938" i="20" s="1"/>
  <c r="AG920" i="20"/>
  <c r="AK920" i="20" s="1"/>
  <c r="AI903" i="20"/>
  <c r="AM903" i="20" s="1"/>
  <c r="AF878" i="20"/>
  <c r="AJ878" i="20" s="1"/>
  <c r="AF867" i="20"/>
  <c r="AJ867" i="20" s="1"/>
  <c r="AF854" i="20"/>
  <c r="AJ854" i="20" s="1"/>
  <c r="AH844" i="20"/>
  <c r="AL844" i="20" s="1"/>
  <c r="AI820" i="20"/>
  <c r="AM820" i="20" s="1"/>
  <c r="AH812" i="20"/>
  <c r="AL812" i="20" s="1"/>
  <c r="AH803" i="20"/>
  <c r="AL803" i="20" s="1"/>
  <c r="AI795" i="20"/>
  <c r="AM795" i="20" s="1"/>
  <c r="AI787" i="20"/>
  <c r="AM787" i="20" s="1"/>
  <c r="AF778" i="20"/>
  <c r="AJ778" i="20" s="1"/>
  <c r="AH767" i="20"/>
  <c r="AL767" i="20" s="1"/>
  <c r="AF760" i="20"/>
  <c r="AJ760" i="20" s="1"/>
  <c r="AG751" i="20"/>
  <c r="AK751" i="20" s="1"/>
  <c r="AI743" i="20"/>
  <c r="AM743" i="20" s="1"/>
  <c r="AH733" i="20"/>
  <c r="AL733" i="20" s="1"/>
  <c r="AI724" i="20"/>
  <c r="AM724" i="20" s="1"/>
  <c r="AH716" i="20"/>
  <c r="AL716" i="20" s="1"/>
  <c r="AF709" i="20"/>
  <c r="AJ709" i="20" s="1"/>
  <c r="AG695" i="20"/>
  <c r="AK695" i="20" s="1"/>
  <c r="AI687" i="20"/>
  <c r="AM687" i="20" s="1"/>
  <c r="AG682" i="20"/>
  <c r="AK682" i="20" s="1"/>
  <c r="AG675" i="20"/>
  <c r="AK675" i="20" s="1"/>
  <c r="AG669" i="20"/>
  <c r="AK669" i="20" s="1"/>
  <c r="AH662" i="20"/>
  <c r="AL662" i="20" s="1"/>
  <c r="AI654" i="20"/>
  <c r="AM654" i="20" s="1"/>
  <c r="AF649" i="20"/>
  <c r="AJ649" i="20" s="1"/>
  <c r="AG641" i="20"/>
  <c r="AK641" i="20" s="1"/>
  <c r="AI635" i="20"/>
  <c r="AM635" i="20" s="1"/>
  <c r="AG628" i="20"/>
  <c r="AK628" i="20" s="1"/>
  <c r="AI620" i="20"/>
  <c r="AM620" i="20" s="1"/>
  <c r="AH615" i="20"/>
  <c r="AL615" i="20" s="1"/>
  <c r="AG609" i="20"/>
  <c r="AK609" i="20" s="1"/>
  <c r="AI603" i="20"/>
  <c r="AM603" i="20" s="1"/>
  <c r="AG598" i="20"/>
  <c r="AK598" i="20" s="1"/>
  <c r="AI585" i="20"/>
  <c r="AM585" i="20" s="1"/>
  <c r="AH578" i="20"/>
  <c r="AL578" i="20" s="1"/>
  <c r="AG573" i="20"/>
  <c r="AK573" i="20" s="1"/>
  <c r="AF568" i="20"/>
  <c r="AJ568" i="20" s="1"/>
  <c r="AG560" i="20"/>
  <c r="AK560" i="20" s="1"/>
  <c r="AF555" i="20"/>
  <c r="AJ555" i="20" s="1"/>
  <c r="AG1670" i="20"/>
  <c r="AK1670" i="20" s="1"/>
  <c r="AI1642" i="20"/>
  <c r="AM1642" i="20" s="1"/>
  <c r="AH1609" i="20"/>
  <c r="AL1609" i="20" s="1"/>
  <c r="AI1577" i="20"/>
  <c r="AM1577" i="20" s="1"/>
  <c r="AG1552" i="20"/>
  <c r="AK1552" i="20" s="1"/>
  <c r="AI1514" i="20"/>
  <c r="AM1514" i="20" s="1"/>
  <c r="AI1479" i="20"/>
  <c r="AM1479" i="20" s="1"/>
  <c r="AH1454" i="20"/>
  <c r="AL1454" i="20" s="1"/>
  <c r="AI1431" i="20"/>
  <c r="AM1431" i="20" s="1"/>
  <c r="AI1394" i="20"/>
  <c r="AM1394" i="20" s="1"/>
  <c r="AH1362" i="20"/>
  <c r="AL1362" i="20" s="1"/>
  <c r="AF1333" i="20"/>
  <c r="AJ1333" i="20" s="1"/>
  <c r="AI1310" i="20"/>
  <c r="AM1310" i="20" s="1"/>
  <c r="AI1285" i="20"/>
  <c r="AM1285" i="20" s="1"/>
  <c r="AH1261" i="20"/>
  <c r="AL1261" i="20" s="1"/>
  <c r="AF1241" i="20"/>
  <c r="AJ1241" i="20" s="1"/>
  <c r="AG1223" i="20"/>
  <c r="AK1223" i="20" s="1"/>
  <c r="AF1206" i="20"/>
  <c r="AJ1206" i="20" s="1"/>
  <c r="AI1181" i="20"/>
  <c r="AM1181" i="20" s="1"/>
  <c r="AH1162" i="20"/>
  <c r="AL1162" i="20" s="1"/>
  <c r="AI1142" i="20"/>
  <c r="AM1142" i="20" s="1"/>
  <c r="AI1120" i="20"/>
  <c r="AM1120" i="20" s="1"/>
  <c r="AG1103" i="20"/>
  <c r="AK1103" i="20" s="1"/>
  <c r="AG1082" i="20"/>
  <c r="AK1082" i="20" s="1"/>
  <c r="AG1063" i="20"/>
  <c r="AK1063" i="20" s="1"/>
  <c r="AG1047" i="20"/>
  <c r="AK1047" i="20" s="1"/>
  <c r="AG1027" i="20"/>
  <c r="AK1027" i="20" s="1"/>
  <c r="AG1009" i="20"/>
  <c r="AK1009" i="20" s="1"/>
  <c r="AF988" i="20"/>
  <c r="AJ988" i="20" s="1"/>
  <c r="AG968" i="20"/>
  <c r="AK968" i="20" s="1"/>
  <c r="AH954" i="20"/>
  <c r="AL954" i="20" s="1"/>
  <c r="AG936" i="20"/>
  <c r="AK936" i="20" s="1"/>
  <c r="AH897" i="20"/>
  <c r="AL897" i="20" s="1"/>
  <c r="AF882" i="20"/>
  <c r="AJ882" i="20" s="1"/>
  <c r="AG864" i="20"/>
  <c r="AK864" i="20" s="1"/>
  <c r="AG839" i="20"/>
  <c r="AK839" i="20" s="1"/>
  <c r="AI825" i="20"/>
  <c r="AM825" i="20" s="1"/>
  <c r="AG812" i="20"/>
  <c r="AK812" i="20" s="1"/>
  <c r="AF801" i="20"/>
  <c r="AJ801" i="20" s="1"/>
  <c r="AH792" i="20"/>
  <c r="AL792" i="20" s="1"/>
  <c r="AF782" i="20"/>
  <c r="AJ782" i="20" s="1"/>
  <c r="AH769" i="20"/>
  <c r="AL769" i="20" s="1"/>
  <c r="AH758" i="20"/>
  <c r="AL758" i="20" s="1"/>
  <c r="AH748" i="20"/>
  <c r="AL748" i="20" s="1"/>
  <c r="AH737" i="20"/>
  <c r="AL737" i="20" s="1"/>
  <c r="AF728" i="20"/>
  <c r="AJ728" i="20" s="1"/>
  <c r="AI715" i="20"/>
  <c r="AM715" i="20" s="1"/>
  <c r="AF707" i="20"/>
  <c r="AJ707" i="20" s="1"/>
  <c r="AF699" i="20"/>
  <c r="AJ699" i="20" s="1"/>
  <c r="AH689" i="20"/>
  <c r="AL689" i="20" s="1"/>
  <c r="AF682" i="20"/>
  <c r="AJ682" i="20" s="1"/>
  <c r="AG673" i="20"/>
  <c r="AK673" i="20" s="1"/>
  <c r="AI657" i="20"/>
  <c r="AM657" i="20" s="1"/>
  <c r="AI649" i="20"/>
  <c r="AM649" i="20" s="1"/>
  <c r="AH640" i="20"/>
  <c r="AL640" i="20" s="1"/>
  <c r="AI632" i="20"/>
  <c r="AM632" i="20" s="1"/>
  <c r="AI623" i="20"/>
  <c r="AM623" i="20" s="1"/>
  <c r="AG617" i="20"/>
  <c r="AK617" i="20" s="1"/>
  <c r="AI607" i="20"/>
  <c r="AM607" i="20" s="1"/>
  <c r="AG602" i="20"/>
  <c r="AK602" i="20" s="1"/>
  <c r="AH594" i="20"/>
  <c r="AL594" i="20" s="1"/>
  <c r="AG588" i="20"/>
  <c r="AK588" i="20" s="1"/>
  <c r="AI577" i="20"/>
  <c r="AM577" i="20" s="1"/>
  <c r="AH572" i="20"/>
  <c r="AL572" i="20" s="1"/>
  <c r="AH564" i="20"/>
  <c r="AL564" i="20" s="1"/>
  <c r="AI556" i="20"/>
  <c r="AM556" i="20" s="1"/>
  <c r="AG549" i="20"/>
  <c r="AK549" i="20" s="1"/>
  <c r="AF542" i="20"/>
  <c r="AJ542" i="20" s="1"/>
  <c r="AH536" i="20"/>
  <c r="AL536" i="20" s="1"/>
  <c r="AH528" i="20"/>
  <c r="AL528" i="20" s="1"/>
  <c r="AH523" i="20"/>
  <c r="AL523" i="20" s="1"/>
  <c r="AG517" i="20"/>
  <c r="AK517" i="20" s="1"/>
  <c r="AH511" i="20"/>
  <c r="AL511" i="20" s="1"/>
  <c r="AH506" i="20"/>
  <c r="AL506" i="20" s="1"/>
  <c r="AH498" i="20"/>
  <c r="AL498" i="20" s="1"/>
  <c r="AI485" i="20"/>
  <c r="AM485" i="20" s="1"/>
  <c r="AH480" i="20"/>
  <c r="AL480" i="20" s="1"/>
  <c r="AG475" i="20"/>
  <c r="AK475" i="20" s="1"/>
  <c r="AI468" i="20"/>
  <c r="AM468" i="20" s="1"/>
  <c r="AG462" i="20"/>
  <c r="AK462" i="20" s="1"/>
  <c r="AG456" i="20"/>
  <c r="AK456" i="20" s="1"/>
  <c r="AG449" i="20"/>
  <c r="AK449" i="20" s="1"/>
  <c r="AG444" i="20"/>
  <c r="AK444" i="20" s="1"/>
  <c r="AI432" i="20"/>
  <c r="AM432" i="20" s="1"/>
  <c r="AG421" i="20"/>
  <c r="AK421" i="20" s="1"/>
  <c r="AF415" i="20"/>
  <c r="AJ415" i="20" s="1"/>
  <c r="AH409" i="20"/>
  <c r="AL409" i="20" s="1"/>
  <c r="AH402" i="20"/>
  <c r="AL402" i="20" s="1"/>
  <c r="AI396" i="20"/>
  <c r="AM396" i="20" s="1"/>
  <c r="AF391" i="20"/>
  <c r="AJ391" i="20" s="1"/>
  <c r="AI383" i="20"/>
  <c r="AM383" i="20" s="1"/>
  <c r="AH378" i="20"/>
  <c r="AL378" i="20" s="1"/>
  <c r="AF365" i="20"/>
  <c r="AJ365" i="20" s="1"/>
  <c r="AH359" i="20"/>
  <c r="AL359" i="20" s="1"/>
  <c r="AG352" i="20"/>
  <c r="AK352" i="20" s="1"/>
  <c r="AF347" i="20"/>
  <c r="AJ347" i="20" s="1"/>
  <c r="AI339" i="20"/>
  <c r="AM339" i="20" s="1"/>
  <c r="AF329" i="20"/>
  <c r="AJ329" i="20" s="1"/>
  <c r="AH321" i="20"/>
  <c r="AL321" i="20" s="1"/>
  <c r="AG316" i="20"/>
  <c r="AK316" i="20" s="1"/>
  <c r="AG310" i="20"/>
  <c r="AK310" i="20" s="1"/>
  <c r="AI302" i="20"/>
  <c r="AM302" i="20" s="1"/>
  <c r="AG296" i="20"/>
  <c r="AK296" i="20" s="1"/>
  <c r="AF289" i="20"/>
  <c r="AJ289" i="20" s="1"/>
  <c r="AF284" i="20"/>
  <c r="AJ284" i="20" s="1"/>
  <c r="AH278" i="20"/>
  <c r="AL278" i="20" s="1"/>
  <c r="AH271" i="20"/>
  <c r="AL271" i="20" s="1"/>
  <c r="AG266" i="20"/>
  <c r="AK266" i="20" s="1"/>
  <c r="AI258" i="20"/>
  <c r="AM258" i="20" s="1"/>
  <c r="AG247" i="20"/>
  <c r="AK247" i="20" s="1"/>
  <c r="AH236" i="20"/>
  <c r="AL236" i="20" s="1"/>
  <c r="AG231" i="20"/>
  <c r="AK231" i="20" s="1"/>
  <c r="AG224" i="20"/>
  <c r="AK224" i="20" s="1"/>
  <c r="AI218" i="20"/>
  <c r="AM218" i="20" s="1"/>
  <c r="AF212" i="20"/>
  <c r="AJ212" i="20" s="1"/>
  <c r="AH207" i="20"/>
  <c r="AL207" i="20" s="1"/>
  <c r="AF202" i="20"/>
  <c r="AJ202" i="20" s="1"/>
  <c r="AI195" i="20"/>
  <c r="AM195" i="20" s="1"/>
  <c r="AG190" i="20"/>
  <c r="AK190" i="20" s="1"/>
  <c r="AH686" i="20"/>
  <c r="AL686" i="20" s="1"/>
  <c r="AF1670" i="20"/>
  <c r="AJ1670" i="20" s="1"/>
  <c r="AH1641" i="20"/>
  <c r="AL1641" i="20" s="1"/>
  <c r="AI1606" i="20"/>
  <c r="AM1606" i="20" s="1"/>
  <c r="AF1577" i="20"/>
  <c r="AJ1577" i="20" s="1"/>
  <c r="AI1543" i="20"/>
  <c r="AM1543" i="20" s="1"/>
  <c r="AH1479" i="20"/>
  <c r="AL1479" i="20" s="1"/>
  <c r="AG1454" i="20"/>
  <c r="AK1454" i="20" s="1"/>
  <c r="AF1430" i="20"/>
  <c r="AJ1430" i="20" s="1"/>
  <c r="AF1391" i="20"/>
  <c r="AJ1391" i="20" s="1"/>
  <c r="AH1360" i="20"/>
  <c r="AL1360" i="20" s="1"/>
  <c r="AG1332" i="20"/>
  <c r="AK1332" i="20" s="1"/>
  <c r="AI1307" i="20"/>
  <c r="AM1307" i="20" s="1"/>
  <c r="AF1283" i="20"/>
  <c r="AJ1283" i="20" s="1"/>
  <c r="AG1261" i="20"/>
  <c r="AK1261" i="20" s="1"/>
  <c r="AF1223" i="20"/>
  <c r="AJ1223" i="20" s="1"/>
  <c r="AI1199" i="20"/>
  <c r="AM1199" i="20" s="1"/>
  <c r="AG1181" i="20"/>
  <c r="AK1181" i="20" s="1"/>
  <c r="AG1141" i="20"/>
  <c r="AK1141" i="20" s="1"/>
  <c r="AH1120" i="20"/>
  <c r="AL1120" i="20" s="1"/>
  <c r="AF1082" i="20"/>
  <c r="AJ1082" i="20" s="1"/>
  <c r="AF1063" i="20"/>
  <c r="AJ1063" i="20" s="1"/>
  <c r="AF1045" i="20"/>
  <c r="AJ1045" i="20" s="1"/>
  <c r="AI1025" i="20"/>
  <c r="AM1025" i="20" s="1"/>
  <c r="AI1008" i="20"/>
  <c r="AM1008" i="20" s="1"/>
  <c r="AI986" i="20"/>
  <c r="AM986" i="20" s="1"/>
  <c r="AF968" i="20"/>
  <c r="AJ968" i="20" s="1"/>
  <c r="AF951" i="20"/>
  <c r="AJ951" i="20" s="1"/>
  <c r="AG933" i="20"/>
  <c r="AK933" i="20" s="1"/>
  <c r="AF916" i="20"/>
  <c r="AJ916" i="20" s="1"/>
  <c r="AI896" i="20"/>
  <c r="AM896" i="20" s="1"/>
  <c r="AI879" i="20"/>
  <c r="AM879" i="20" s="1"/>
  <c r="AF864" i="20"/>
  <c r="AJ864" i="20" s="1"/>
  <c r="AI850" i="20"/>
  <c r="AM850" i="20" s="1"/>
  <c r="AI837" i="20"/>
  <c r="AM837" i="20" s="1"/>
  <c r="AH825" i="20"/>
  <c r="AL825" i="20" s="1"/>
  <c r="AF812" i="20"/>
  <c r="AJ812" i="20" s="1"/>
  <c r="AI800" i="20"/>
  <c r="AM800" i="20" s="1"/>
  <c r="AF791" i="20"/>
  <c r="AJ791" i="20" s="1"/>
  <c r="AG781" i="20"/>
  <c r="AK781" i="20" s="1"/>
  <c r="AG767" i="20"/>
  <c r="AK767" i="20" s="1"/>
  <c r="AG758" i="20"/>
  <c r="AK758" i="20" s="1"/>
  <c r="AG748" i="20"/>
  <c r="AK748" i="20" s="1"/>
  <c r="AG737" i="20"/>
  <c r="AK737" i="20" s="1"/>
  <c r="AG727" i="20"/>
  <c r="AK727" i="20" s="1"/>
  <c r="AH715" i="20"/>
  <c r="AL715" i="20" s="1"/>
  <c r="AI706" i="20"/>
  <c r="AM706" i="20" s="1"/>
  <c r="AI698" i="20"/>
  <c r="AM698" i="20" s="1"/>
  <c r="AI688" i="20"/>
  <c r="AM688" i="20" s="1"/>
  <c r="AG681" i="20"/>
  <c r="AK681" i="20" s="1"/>
  <c r="AF673" i="20"/>
  <c r="AJ673" i="20" s="1"/>
  <c r="AI666" i="20"/>
  <c r="AM666" i="20" s="1"/>
  <c r="AH657" i="20"/>
  <c r="AL657" i="20" s="1"/>
  <c r="AG648" i="20"/>
  <c r="AK648" i="20" s="1"/>
  <c r="AG639" i="20"/>
  <c r="AK639" i="20" s="1"/>
  <c r="AH632" i="20"/>
  <c r="AL632" i="20" s="1"/>
  <c r="AH623" i="20"/>
  <c r="AL623" i="20" s="1"/>
  <c r="AF617" i="20"/>
  <c r="AJ617" i="20" s="1"/>
  <c r="AH607" i="20"/>
  <c r="AL607" i="20" s="1"/>
  <c r="AF602" i="20"/>
  <c r="AJ602" i="20" s="1"/>
  <c r="AG594" i="20"/>
  <c r="AK594" i="20" s="1"/>
  <c r="AF588" i="20"/>
  <c r="AJ588" i="20" s="1"/>
  <c r="AH577" i="20"/>
  <c r="AL577" i="20" s="1"/>
  <c r="AG572" i="20"/>
  <c r="AK572" i="20" s="1"/>
  <c r="AG564" i="20"/>
  <c r="AK564" i="20" s="1"/>
  <c r="AH556" i="20"/>
  <c r="AL556" i="20" s="1"/>
  <c r="AI548" i="20"/>
  <c r="AM548" i="20" s="1"/>
  <c r="AG536" i="20"/>
  <c r="AK536" i="20" s="1"/>
  <c r="AG528" i="20"/>
  <c r="AK528" i="20" s="1"/>
  <c r="AG523" i="20"/>
  <c r="AK523" i="20" s="1"/>
  <c r="AF517" i="20"/>
  <c r="AJ517" i="20" s="1"/>
  <c r="AI510" i="20"/>
  <c r="AM510" i="20" s="1"/>
  <c r="AG506" i="20"/>
  <c r="AK506" i="20" s="1"/>
  <c r="AG498" i="20"/>
  <c r="AK498" i="20" s="1"/>
  <c r="AH485" i="20"/>
  <c r="AL485" i="20" s="1"/>
  <c r="AG480" i="20"/>
  <c r="AK480" i="20" s="1"/>
  <c r="AF475" i="20"/>
  <c r="AJ475" i="20" s="1"/>
  <c r="AH468" i="20"/>
  <c r="AL468" i="20" s="1"/>
  <c r="AF462" i="20"/>
  <c r="AJ462" i="20" s="1"/>
  <c r="AF456" i="20"/>
  <c r="AJ456" i="20" s="1"/>
  <c r="AF449" i="20"/>
  <c r="AJ449" i="20" s="1"/>
  <c r="AF444" i="20"/>
  <c r="AJ444" i="20" s="1"/>
  <c r="AI431" i="20"/>
  <c r="AM431" i="20" s="1"/>
  <c r="AI427" i="20"/>
  <c r="AM427" i="20" s="1"/>
  <c r="AF421" i="20"/>
  <c r="AJ421" i="20" s="1"/>
  <c r="AI414" i="20"/>
  <c r="AM414" i="20" s="1"/>
  <c r="AG409" i="20"/>
  <c r="AK409" i="20" s="1"/>
  <c r="AG402" i="20"/>
  <c r="AK402" i="20" s="1"/>
  <c r="AH396" i="20"/>
  <c r="AL396" i="20" s="1"/>
  <c r="AI389" i="20"/>
  <c r="AM389" i="20" s="1"/>
  <c r="AH383" i="20"/>
  <c r="AL383" i="20" s="1"/>
  <c r="AG378" i="20"/>
  <c r="AK378" i="20" s="1"/>
  <c r="AI370" i="20"/>
  <c r="AM370" i="20" s="1"/>
  <c r="AI364" i="20"/>
  <c r="AM364" i="20" s="1"/>
  <c r="AG359" i="20"/>
  <c r="AK359" i="20" s="1"/>
  <c r="AI346" i="20"/>
  <c r="AM346" i="20" s="1"/>
  <c r="AI338" i="20"/>
  <c r="AM338" i="20" s="1"/>
  <c r="AG328" i="20"/>
  <c r="AK328" i="20" s="1"/>
  <c r="AG321" i="20"/>
  <c r="AK321" i="20" s="1"/>
  <c r="AF316" i="20"/>
  <c r="AJ316" i="20" s="1"/>
  <c r="AF310" i="20"/>
  <c r="AJ310" i="20" s="1"/>
  <c r="AH302" i="20"/>
  <c r="AL302" i="20" s="1"/>
  <c r="AF296" i="20"/>
  <c r="AJ296" i="20" s="1"/>
  <c r="AI288" i="20"/>
  <c r="AM288" i="20" s="1"/>
  <c r="AI283" i="20"/>
  <c r="AM283" i="20" s="1"/>
  <c r="AG278" i="20"/>
  <c r="AK278" i="20" s="1"/>
  <c r="AG271" i="20"/>
  <c r="AK271" i="20" s="1"/>
  <c r="AF266" i="20"/>
  <c r="AJ266" i="20" s="1"/>
  <c r="AH258" i="20"/>
  <c r="AL258" i="20" s="1"/>
  <c r="AF247" i="20"/>
  <c r="AJ247" i="20" s="1"/>
  <c r="AG236" i="20"/>
  <c r="AK236" i="20" s="1"/>
  <c r="AF231" i="20"/>
  <c r="AJ231" i="20" s="1"/>
  <c r="AI223" i="20"/>
  <c r="AM223" i="20" s="1"/>
  <c r="AH218" i="20"/>
  <c r="AL218" i="20" s="1"/>
  <c r="AI211" i="20"/>
  <c r="AM211" i="20" s="1"/>
  <c r="AG207" i="20"/>
  <c r="AK207" i="20" s="1"/>
  <c r="AG200" i="20"/>
  <c r="AK200" i="20" s="1"/>
  <c r="AH195" i="20"/>
  <c r="AL195" i="20" s="1"/>
  <c r="AF190" i="20"/>
  <c r="AH672" i="20"/>
  <c r="AL672" i="20" s="1"/>
  <c r="AF1667" i="20"/>
  <c r="AJ1667" i="20" s="1"/>
  <c r="AI1640" i="20"/>
  <c r="AM1640" i="20" s="1"/>
  <c r="AH1605" i="20"/>
  <c r="AL1605" i="20" s="1"/>
  <c r="AF1576" i="20"/>
  <c r="AJ1576" i="20" s="1"/>
  <c r="AH1543" i="20"/>
  <c r="AL1543" i="20" s="1"/>
  <c r="AI1510" i="20"/>
  <c r="AM1510" i="20" s="1"/>
  <c r="AI1477" i="20"/>
  <c r="AM1477" i="20" s="1"/>
  <c r="AI1453" i="20"/>
  <c r="AM1453" i="20" s="1"/>
  <c r="AI1421" i="20"/>
  <c r="AM1421" i="20" s="1"/>
  <c r="AF1390" i="20"/>
  <c r="AJ1390" i="20" s="1"/>
  <c r="AF1360" i="20"/>
  <c r="AJ1360" i="20" s="1"/>
  <c r="AI1331" i="20"/>
  <c r="AM1331" i="20" s="1"/>
  <c r="AH1307" i="20"/>
  <c r="AL1307" i="20" s="1"/>
  <c r="AI1282" i="20"/>
  <c r="AM1282" i="20" s="1"/>
  <c r="AH1259" i="20"/>
  <c r="AL1259" i="20" s="1"/>
  <c r="AF1199" i="20"/>
  <c r="AJ1199" i="20" s="1"/>
  <c r="AF1181" i="20"/>
  <c r="AJ1181" i="20" s="1"/>
  <c r="AH1160" i="20"/>
  <c r="AL1160" i="20" s="1"/>
  <c r="AF1141" i="20"/>
  <c r="AJ1141" i="20" s="1"/>
  <c r="AI1118" i="20"/>
  <c r="AM1118" i="20" s="1"/>
  <c r="AI1102" i="20"/>
  <c r="AM1102" i="20" s="1"/>
  <c r="AG1081" i="20"/>
  <c r="AK1081" i="20" s="1"/>
  <c r="AF1061" i="20"/>
  <c r="AJ1061" i="20" s="1"/>
  <c r="AG1044" i="20"/>
  <c r="AK1044" i="20" s="1"/>
  <c r="AG1025" i="20"/>
  <c r="AK1025" i="20" s="1"/>
  <c r="AH1008" i="20"/>
  <c r="AL1008" i="20" s="1"/>
  <c r="AH986" i="20"/>
  <c r="AL986" i="20" s="1"/>
  <c r="AI967" i="20"/>
  <c r="AM967" i="20" s="1"/>
  <c r="AH950" i="20"/>
  <c r="AL950" i="20" s="1"/>
  <c r="AF933" i="20"/>
  <c r="AJ933" i="20" s="1"/>
  <c r="AI915" i="20"/>
  <c r="AM915" i="20" s="1"/>
  <c r="AH895" i="20"/>
  <c r="AL895" i="20" s="1"/>
  <c r="AF877" i="20"/>
  <c r="AJ877" i="20" s="1"/>
  <c r="AH862" i="20"/>
  <c r="AL862" i="20" s="1"/>
  <c r="AH850" i="20"/>
  <c r="AL850" i="20" s="1"/>
  <c r="AH837" i="20"/>
  <c r="AL837" i="20" s="1"/>
  <c r="AI823" i="20"/>
  <c r="AM823" i="20" s="1"/>
  <c r="AH800" i="20"/>
  <c r="AL800" i="20" s="1"/>
  <c r="AI790" i="20"/>
  <c r="AM790" i="20" s="1"/>
  <c r="AF781" i="20"/>
  <c r="AJ781" i="20" s="1"/>
  <c r="AF767" i="20"/>
  <c r="AJ767" i="20" s="1"/>
  <c r="AF757" i="20"/>
  <c r="AJ757" i="20" s="1"/>
  <c r="AF747" i="20"/>
  <c r="AJ747" i="20" s="1"/>
  <c r="AI736" i="20"/>
  <c r="AM736" i="20" s="1"/>
  <c r="AH724" i="20"/>
  <c r="AL724" i="20" s="1"/>
  <c r="AG715" i="20"/>
  <c r="AK715" i="20" s="1"/>
  <c r="AH706" i="20"/>
  <c r="AL706" i="20" s="1"/>
  <c r="AH698" i="20"/>
  <c r="AL698" i="20" s="1"/>
  <c r="AH688" i="20"/>
  <c r="AL688" i="20" s="1"/>
  <c r="AF681" i="20"/>
  <c r="AJ681" i="20" s="1"/>
  <c r="AI672" i="20"/>
  <c r="AM672" i="20" s="1"/>
  <c r="AH666" i="20"/>
  <c r="AL666" i="20" s="1"/>
  <c r="AI656" i="20"/>
  <c r="AM656" i="20" s="1"/>
  <c r="AF648" i="20"/>
  <c r="AJ648" i="20" s="1"/>
  <c r="AF639" i="20"/>
  <c r="AJ639" i="20" s="1"/>
  <c r="AG632" i="20"/>
  <c r="AK632" i="20" s="1"/>
  <c r="AG623" i="20"/>
  <c r="AK623" i="20" s="1"/>
  <c r="AG615" i="20"/>
  <c r="AK615" i="20" s="1"/>
  <c r="AG607" i="20"/>
  <c r="AK607" i="20" s="1"/>
  <c r="AH601" i="20"/>
  <c r="AL601" i="20" s="1"/>
  <c r="AF594" i="20"/>
  <c r="AJ594" i="20" s="1"/>
  <c r="AH586" i="20"/>
  <c r="AL586" i="20" s="1"/>
  <c r="AG577" i="20"/>
  <c r="AK577" i="20" s="1"/>
  <c r="AF572" i="20"/>
  <c r="AJ572" i="20" s="1"/>
  <c r="AF564" i="20"/>
  <c r="AJ564" i="20" s="1"/>
  <c r="AG556" i="20"/>
  <c r="AK556" i="20" s="1"/>
  <c r="AH547" i="20"/>
  <c r="AL547" i="20" s="1"/>
  <c r="AI541" i="20"/>
  <c r="AM541" i="20" s="1"/>
  <c r="AF536" i="20"/>
  <c r="AJ536" i="20" s="1"/>
  <c r="AF528" i="20"/>
  <c r="AJ528" i="20" s="1"/>
  <c r="AF523" i="20"/>
  <c r="AJ523" i="20" s="1"/>
  <c r="AI515" i="20"/>
  <c r="AM515" i="20" s="1"/>
  <c r="AH510" i="20"/>
  <c r="AL510" i="20" s="1"/>
  <c r="AG505" i="20"/>
  <c r="AK505" i="20" s="1"/>
  <c r="AI497" i="20"/>
  <c r="AM497" i="20" s="1"/>
  <c r="AI491" i="20"/>
  <c r="AM491" i="20" s="1"/>
  <c r="AG485" i="20"/>
  <c r="AK485" i="20" s="1"/>
  <c r="AF479" i="20"/>
  <c r="AJ479" i="20" s="1"/>
  <c r="AH473" i="20"/>
  <c r="AL473" i="20" s="1"/>
  <c r="AG468" i="20"/>
  <c r="AK468" i="20" s="1"/>
  <c r="AI460" i="20"/>
  <c r="AM460" i="20" s="1"/>
  <c r="AI455" i="20"/>
  <c r="AM455" i="20" s="1"/>
  <c r="AI448" i="20"/>
  <c r="AM448" i="20" s="1"/>
  <c r="AI443" i="20"/>
  <c r="AM443" i="20" s="1"/>
  <c r="AI438" i="20"/>
  <c r="AM438" i="20" s="1"/>
  <c r="AH431" i="20"/>
  <c r="AL431" i="20" s="1"/>
  <c r="AH426" i="20"/>
  <c r="AL426" i="20" s="1"/>
  <c r="AI420" i="20"/>
  <c r="AM420" i="20" s="1"/>
  <c r="AH414" i="20"/>
  <c r="AL414" i="20" s="1"/>
  <c r="AF409" i="20"/>
  <c r="AJ409" i="20" s="1"/>
  <c r="AF402" i="20"/>
  <c r="AJ402" i="20" s="1"/>
  <c r="AG396" i="20"/>
  <c r="AK396" i="20" s="1"/>
  <c r="AH389" i="20"/>
  <c r="AL389" i="20" s="1"/>
  <c r="AG383" i="20"/>
  <c r="AK383" i="20" s="1"/>
  <c r="AF378" i="20"/>
  <c r="AJ378" i="20" s="1"/>
  <c r="AH370" i="20"/>
  <c r="AL370" i="20" s="1"/>
  <c r="AH364" i="20"/>
  <c r="AL364" i="20" s="1"/>
  <c r="AF358" i="20"/>
  <c r="AJ358" i="20" s="1"/>
  <c r="AI351" i="20"/>
  <c r="AM351" i="20" s="1"/>
  <c r="AH346" i="20"/>
  <c r="AL346" i="20" s="1"/>
  <c r="AH338" i="20"/>
  <c r="AL338" i="20" s="1"/>
  <c r="AI333" i="20"/>
  <c r="AM333" i="20" s="1"/>
  <c r="AF328" i="20"/>
  <c r="AJ328" i="20" s="1"/>
  <c r="AF321" i="20"/>
  <c r="AJ321" i="20" s="1"/>
  <c r="AI315" i="20"/>
  <c r="AM315" i="20" s="1"/>
  <c r="AF309" i="20"/>
  <c r="AJ309" i="20" s="1"/>
  <c r="AG302" i="20"/>
  <c r="AK302" i="20" s="1"/>
  <c r="AH295" i="20"/>
  <c r="AL295" i="20" s="1"/>
  <c r="AH288" i="20"/>
  <c r="AL288" i="20" s="1"/>
  <c r="AH283" i="20"/>
  <c r="AL283" i="20" s="1"/>
  <c r="AF278" i="20"/>
  <c r="AJ278" i="20" s="1"/>
  <c r="AI270" i="20"/>
  <c r="AM270" i="20" s="1"/>
  <c r="AI265" i="20"/>
  <c r="AM265" i="20" s="1"/>
  <c r="AI257" i="20"/>
  <c r="AM257" i="20" s="1"/>
  <c r="AI252" i="20"/>
  <c r="AM252" i="20" s="1"/>
  <c r="AI246" i="20"/>
  <c r="AM246" i="20" s="1"/>
  <c r="AI241" i="20"/>
  <c r="AM241" i="20" s="1"/>
  <c r="AF236" i="20"/>
  <c r="AJ236" i="20" s="1"/>
  <c r="AI229" i="20"/>
  <c r="AM229" i="20" s="1"/>
  <c r="AH223" i="20"/>
  <c r="AL223" i="20" s="1"/>
  <c r="AG218" i="20"/>
  <c r="AK218" i="20" s="1"/>
  <c r="AI205" i="20"/>
  <c r="AM205" i="20" s="1"/>
  <c r="AF200" i="20"/>
  <c r="AJ200" i="20" s="1"/>
  <c r="AG195" i="20"/>
  <c r="AK195" i="20" s="1"/>
  <c r="AI189" i="20"/>
  <c r="AM189" i="20" s="1"/>
  <c r="AH665" i="20"/>
  <c r="AL665" i="20" s="1"/>
  <c r="AG1666" i="20"/>
  <c r="AK1666" i="20" s="1"/>
  <c r="AG1639" i="20"/>
  <c r="AK1639" i="20" s="1"/>
  <c r="AG1605" i="20"/>
  <c r="AK1605" i="20" s="1"/>
  <c r="AG1574" i="20"/>
  <c r="AK1574" i="20" s="1"/>
  <c r="AG1543" i="20"/>
  <c r="AK1543" i="20" s="1"/>
  <c r="AF1506" i="20"/>
  <c r="AJ1506" i="20" s="1"/>
  <c r="AH1476" i="20"/>
  <c r="AL1476" i="20" s="1"/>
  <c r="AI1452" i="20"/>
  <c r="AM1452" i="20" s="1"/>
  <c r="AH1421" i="20"/>
  <c r="AL1421" i="20" s="1"/>
  <c r="AI1387" i="20"/>
  <c r="AM1387" i="20" s="1"/>
  <c r="AG1358" i="20"/>
  <c r="AK1358" i="20" s="1"/>
  <c r="AH1327" i="20"/>
  <c r="AL1327" i="20" s="1"/>
  <c r="AH1304" i="20"/>
  <c r="AL1304" i="20" s="1"/>
  <c r="AH1282" i="20"/>
  <c r="AL1282" i="20" s="1"/>
  <c r="AG1259" i="20"/>
  <c r="AK1259" i="20" s="1"/>
  <c r="AF1240" i="20"/>
  <c r="AJ1240" i="20" s="1"/>
  <c r="AI1219" i="20"/>
  <c r="AM1219" i="20" s="1"/>
  <c r="AI1178" i="20"/>
  <c r="AM1178" i="20" s="1"/>
  <c r="AG1160" i="20"/>
  <c r="AK1160" i="20" s="1"/>
  <c r="AH1138" i="20"/>
  <c r="AL1138" i="20" s="1"/>
  <c r="AH1118" i="20"/>
  <c r="AL1118" i="20" s="1"/>
  <c r="AF1102" i="20"/>
  <c r="AJ1102" i="20" s="1"/>
  <c r="AF1079" i="20"/>
  <c r="AJ1079" i="20" s="1"/>
  <c r="AI1060" i="20"/>
  <c r="AM1060" i="20" s="1"/>
  <c r="AG1042" i="20"/>
  <c r="AK1042" i="20" s="1"/>
  <c r="AF1025" i="20"/>
  <c r="AJ1025" i="20" s="1"/>
  <c r="AI1006" i="20"/>
  <c r="AM1006" i="20" s="1"/>
  <c r="AF986" i="20"/>
  <c r="AJ986" i="20" s="1"/>
  <c r="AG967" i="20"/>
  <c r="AK967" i="20" s="1"/>
  <c r="AG950" i="20"/>
  <c r="AK950" i="20" s="1"/>
  <c r="AI931" i="20"/>
  <c r="AM931" i="20" s="1"/>
  <c r="AI913" i="20"/>
  <c r="AM913" i="20" s="1"/>
  <c r="AF895" i="20"/>
  <c r="AJ895" i="20" s="1"/>
  <c r="AG862" i="20"/>
  <c r="AK862" i="20" s="1"/>
  <c r="AG850" i="20"/>
  <c r="AK850" i="20" s="1"/>
  <c r="AG837" i="20"/>
  <c r="AK837" i="20" s="1"/>
  <c r="AH820" i="20"/>
  <c r="AL820" i="20" s="1"/>
  <c r="AG811" i="20"/>
  <c r="AK811" i="20" s="1"/>
  <c r="AH799" i="20"/>
  <c r="AL799" i="20" s="1"/>
  <c r="AH790" i="20"/>
  <c r="AL790" i="20" s="1"/>
  <c r="AG780" i="20"/>
  <c r="AK780" i="20" s="1"/>
  <c r="AG766" i="20"/>
  <c r="AK766" i="20" s="1"/>
  <c r="AH746" i="20"/>
  <c r="AL746" i="20" s="1"/>
  <c r="AI735" i="20"/>
  <c r="AM735" i="20" s="1"/>
  <c r="AG724" i="20"/>
  <c r="AK724" i="20" s="1"/>
  <c r="AF715" i="20"/>
  <c r="AJ715" i="20" s="1"/>
  <c r="AI704" i="20"/>
  <c r="AM704" i="20" s="1"/>
  <c r="AG698" i="20"/>
  <c r="AK698" i="20" s="1"/>
  <c r="AG680" i="20"/>
  <c r="AK680" i="20" s="1"/>
  <c r="AH656" i="20"/>
  <c r="AL656" i="20" s="1"/>
  <c r="AG647" i="20"/>
  <c r="AK647" i="20" s="1"/>
  <c r="AI638" i="20"/>
  <c r="AM638" i="20" s="1"/>
  <c r="AG631" i="20"/>
  <c r="AK631" i="20" s="1"/>
  <c r="AI622" i="20"/>
  <c r="AM622" i="20" s="1"/>
  <c r="AF615" i="20"/>
  <c r="AJ615" i="20" s="1"/>
  <c r="AF607" i="20"/>
  <c r="AJ607" i="20" s="1"/>
  <c r="AG601" i="20"/>
  <c r="AK601" i="20" s="1"/>
  <c r="AI593" i="20"/>
  <c r="AM593" i="20" s="1"/>
  <c r="AH585" i="20"/>
  <c r="AL585" i="20" s="1"/>
  <c r="AF577" i="20"/>
  <c r="AJ577" i="20" s="1"/>
  <c r="AI570" i="20"/>
  <c r="AM570" i="20" s="1"/>
  <c r="AI562" i="20"/>
  <c r="AM562" i="20" s="1"/>
  <c r="AF556" i="20"/>
  <c r="AJ556" i="20" s="1"/>
  <c r="AG547" i="20"/>
  <c r="AK547" i="20" s="1"/>
  <c r="AH541" i="20"/>
  <c r="AL541" i="20" s="1"/>
  <c r="AG535" i="20"/>
  <c r="AK535" i="20" s="1"/>
  <c r="AI527" i="20"/>
  <c r="AM527" i="20" s="1"/>
  <c r="AH522" i="20"/>
  <c r="AL522" i="20" s="1"/>
  <c r="AH515" i="20"/>
  <c r="AL515" i="20" s="1"/>
  <c r="AG510" i="20"/>
  <c r="AK510" i="20" s="1"/>
  <c r="AF505" i="20"/>
  <c r="AJ505" i="20" s="1"/>
  <c r="AH497" i="20"/>
  <c r="AL497" i="20" s="1"/>
  <c r="AH491" i="20"/>
  <c r="AL491" i="20" s="1"/>
  <c r="AI484" i="20"/>
  <c r="AM484" i="20" s="1"/>
  <c r="AI478" i="20"/>
  <c r="AM478" i="20" s="1"/>
  <c r="AG473" i="20"/>
  <c r="AK473" i="20" s="1"/>
  <c r="AF468" i="20"/>
  <c r="AJ468" i="20" s="1"/>
  <c r="AH460" i="20"/>
  <c r="AL460" i="20" s="1"/>
  <c r="AH455" i="20"/>
  <c r="AL455" i="20" s="1"/>
  <c r="AI447" i="20"/>
  <c r="AM447" i="20" s="1"/>
  <c r="AH443" i="20"/>
  <c r="AL443" i="20" s="1"/>
  <c r="AH438" i="20"/>
  <c r="AL438" i="20" s="1"/>
  <c r="AG1663" i="20"/>
  <c r="AK1663" i="20" s="1"/>
  <c r="AI1629" i="20"/>
  <c r="AM1629" i="20" s="1"/>
  <c r="AH1582" i="20"/>
  <c r="AL1582" i="20" s="1"/>
  <c r="AF1539" i="20"/>
  <c r="AJ1539" i="20" s="1"/>
  <c r="AH1496" i="20"/>
  <c r="AL1496" i="20" s="1"/>
  <c r="AH1459" i="20"/>
  <c r="AL1459" i="20" s="1"/>
  <c r="AI1418" i="20"/>
  <c r="AM1418" i="20" s="1"/>
  <c r="AF1380" i="20"/>
  <c r="AJ1380" i="20" s="1"/>
  <c r="AF1336" i="20"/>
  <c r="AJ1336" i="20" s="1"/>
  <c r="AG1304" i="20"/>
  <c r="AK1304" i="20" s="1"/>
  <c r="AF1274" i="20"/>
  <c r="AJ1274" i="20" s="1"/>
  <c r="AI1243" i="20"/>
  <c r="AM1243" i="20" s="1"/>
  <c r="AH1216" i="20"/>
  <c r="AL1216" i="20" s="1"/>
  <c r="AI1191" i="20"/>
  <c r="AM1191" i="20" s="1"/>
  <c r="AI1137" i="20"/>
  <c r="AM1137" i="20" s="1"/>
  <c r="AG1085" i="20"/>
  <c r="AK1085" i="20" s="1"/>
  <c r="AI1058" i="20"/>
  <c r="AM1058" i="20" s="1"/>
  <c r="AG1038" i="20"/>
  <c r="AK1038" i="20" s="1"/>
  <c r="AF1016" i="20"/>
  <c r="AJ1016" i="20" s="1"/>
  <c r="AI983" i="20"/>
  <c r="AM983" i="20" s="1"/>
  <c r="AF942" i="20"/>
  <c r="AJ942" i="20" s="1"/>
  <c r="AH912" i="20"/>
  <c r="AL912" i="20" s="1"/>
  <c r="AF889" i="20"/>
  <c r="AJ889" i="20" s="1"/>
  <c r="AI868" i="20"/>
  <c r="AM868" i="20" s="1"/>
  <c r="AF850" i="20"/>
  <c r="AJ850" i="20" s="1"/>
  <c r="AI830" i="20"/>
  <c r="AM830" i="20" s="1"/>
  <c r="AF816" i="20"/>
  <c r="AJ816" i="20" s="1"/>
  <c r="AF799" i="20"/>
  <c r="AJ799" i="20" s="1"/>
  <c r="AH785" i="20"/>
  <c r="AL785" i="20" s="1"/>
  <c r="AI772" i="20"/>
  <c r="AM772" i="20" s="1"/>
  <c r="AF743" i="20"/>
  <c r="AJ743" i="20" s="1"/>
  <c r="AH729" i="20"/>
  <c r="AL729" i="20" s="1"/>
  <c r="AH714" i="20"/>
  <c r="AL714" i="20" s="1"/>
  <c r="AF703" i="20"/>
  <c r="AJ703" i="20" s="1"/>
  <c r="AI691" i="20"/>
  <c r="AM691" i="20" s="1"/>
  <c r="AF680" i="20"/>
  <c r="AJ680" i="20" s="1"/>
  <c r="AG670" i="20"/>
  <c r="AK670" i="20" s="1"/>
  <c r="AI659" i="20"/>
  <c r="AM659" i="20" s="1"/>
  <c r="AF647" i="20"/>
  <c r="AJ647" i="20" s="1"/>
  <c r="AI636" i="20"/>
  <c r="AM636" i="20" s="1"/>
  <c r="AF614" i="20"/>
  <c r="AJ614" i="20" s="1"/>
  <c r="AF606" i="20"/>
  <c r="AJ606" i="20" s="1"/>
  <c r="AH596" i="20"/>
  <c r="AL596" i="20" s="1"/>
  <c r="AG585" i="20"/>
  <c r="AK585" i="20" s="1"/>
  <c r="AI575" i="20"/>
  <c r="AM575" i="20" s="1"/>
  <c r="AI566" i="20"/>
  <c r="AM566" i="20" s="1"/>
  <c r="AH554" i="20"/>
  <c r="AL554" i="20" s="1"/>
  <c r="AI544" i="20"/>
  <c r="AM544" i="20" s="1"/>
  <c r="AH538" i="20"/>
  <c r="AL538" i="20" s="1"/>
  <c r="AH527" i="20"/>
  <c r="AL527" i="20" s="1"/>
  <c r="AG520" i="20"/>
  <c r="AK520" i="20" s="1"/>
  <c r="AI512" i="20"/>
  <c r="AM512" i="20" s="1"/>
  <c r="AI504" i="20"/>
  <c r="AM504" i="20" s="1"/>
  <c r="AI494" i="20"/>
  <c r="AM494" i="20" s="1"/>
  <c r="AG488" i="20"/>
  <c r="AK488" i="20" s="1"/>
  <c r="AH478" i="20"/>
  <c r="AL478" i="20" s="1"/>
  <c r="AH472" i="20"/>
  <c r="AL472" i="20" s="1"/>
  <c r="AH463" i="20"/>
  <c r="AL463" i="20" s="1"/>
  <c r="AG455" i="20"/>
  <c r="AK455" i="20" s="1"/>
  <c r="AI440" i="20"/>
  <c r="AM440" i="20" s="1"/>
  <c r="AG431" i="20"/>
  <c r="AK431" i="20" s="1"/>
  <c r="AH425" i="20"/>
  <c r="AL425" i="20" s="1"/>
  <c r="AG417" i="20"/>
  <c r="AK417" i="20" s="1"/>
  <c r="AI410" i="20"/>
  <c r="AM410" i="20" s="1"/>
  <c r="AI402" i="20"/>
  <c r="AM402" i="20" s="1"/>
  <c r="AF395" i="20"/>
  <c r="AJ395" i="20" s="1"/>
  <c r="AI386" i="20"/>
  <c r="AM386" i="20" s="1"/>
  <c r="AG380" i="20"/>
  <c r="AK380" i="20" s="1"/>
  <c r="AG372" i="20"/>
  <c r="AK372" i="20" s="1"/>
  <c r="AI363" i="20"/>
  <c r="AM363" i="20" s="1"/>
  <c r="AI355" i="20"/>
  <c r="AM355" i="20" s="1"/>
  <c r="AH349" i="20"/>
  <c r="AL349" i="20" s="1"/>
  <c r="AG342" i="20"/>
  <c r="AK342" i="20" s="1"/>
  <c r="AH333" i="20"/>
  <c r="AL333" i="20" s="1"/>
  <c r="AI325" i="20"/>
  <c r="AM325" i="20" s="1"/>
  <c r="AF318" i="20"/>
  <c r="AJ318" i="20" s="1"/>
  <c r="AG312" i="20"/>
  <c r="AK312" i="20" s="1"/>
  <c r="AG303" i="20"/>
  <c r="AK303" i="20" s="1"/>
  <c r="AI286" i="20"/>
  <c r="AM286" i="20" s="1"/>
  <c r="AH280" i="20"/>
  <c r="AL280" i="20" s="1"/>
  <c r="AH272" i="20"/>
  <c r="AL272" i="20" s="1"/>
  <c r="AG265" i="20"/>
  <c r="AK265" i="20" s="1"/>
  <c r="AH255" i="20"/>
  <c r="AL255" i="20" s="1"/>
  <c r="AG250" i="20"/>
  <c r="AK250" i="20" s="1"/>
  <c r="AH242" i="20"/>
  <c r="AL242" i="20" s="1"/>
  <c r="AF235" i="20"/>
  <c r="AJ235" i="20" s="1"/>
  <c r="AI228" i="20"/>
  <c r="AM228" i="20" s="1"/>
  <c r="AI220" i="20"/>
  <c r="AM220" i="20" s="1"/>
  <c r="AF213" i="20"/>
  <c r="AJ213" i="20" s="1"/>
  <c r="AI207" i="20"/>
  <c r="AM207" i="20" s="1"/>
  <c r="AG192" i="20"/>
  <c r="AK192" i="20" s="1"/>
  <c r="B3" i="20"/>
  <c r="B16" i="20" s="1"/>
  <c r="AI1536" i="20"/>
  <c r="AM1536" i="20" s="1"/>
  <c r="AG300" i="20"/>
  <c r="AK300" i="20" s="1"/>
  <c r="AG1533" i="20"/>
  <c r="AK1533" i="20" s="1"/>
  <c r="AI1003" i="20"/>
  <c r="AM1003" i="20" s="1"/>
  <c r="AG828" i="20"/>
  <c r="AK828" i="20" s="1"/>
  <c r="AI711" i="20"/>
  <c r="AM711" i="20" s="1"/>
  <c r="AF634" i="20"/>
  <c r="AJ634" i="20" s="1"/>
  <c r="AF552" i="20"/>
  <c r="AJ552" i="20" s="1"/>
  <c r="AH502" i="20"/>
  <c r="AL502" i="20" s="1"/>
  <c r="AF446" i="20"/>
  <c r="AJ446" i="20" s="1"/>
  <c r="AI399" i="20"/>
  <c r="AM399" i="20" s="1"/>
  <c r="AH354" i="20"/>
  <c r="AL354" i="20" s="1"/>
  <c r="AF300" i="20"/>
  <c r="AJ300" i="20" s="1"/>
  <c r="AG254" i="20"/>
  <c r="AK254" i="20" s="1"/>
  <c r="AH204" i="20"/>
  <c r="AL204" i="20" s="1"/>
  <c r="AI1532" i="20"/>
  <c r="AM1532" i="20" s="1"/>
  <c r="AH1323" i="20"/>
  <c r="AL1323" i="20" s="1"/>
  <c r="AF1238" i="20"/>
  <c r="AJ1238" i="20" s="1"/>
  <c r="AI1185" i="20"/>
  <c r="AM1185" i="20" s="1"/>
  <c r="AF1131" i="20"/>
  <c r="AJ1131" i="20" s="1"/>
  <c r="AF1076" i="20"/>
  <c r="AJ1076" i="20" s="1"/>
  <c r="AH1034" i="20"/>
  <c r="AL1034" i="20" s="1"/>
  <c r="AG955" i="20"/>
  <c r="AK955" i="20" s="1"/>
  <c r="AH901" i="20"/>
  <c r="AL901" i="20" s="1"/>
  <c r="AI843" i="20"/>
  <c r="AM843" i="20" s="1"/>
  <c r="AF809" i="20"/>
  <c r="AJ809" i="20" s="1"/>
  <c r="AI720" i="20"/>
  <c r="AM720" i="20" s="1"/>
  <c r="AF1663" i="20"/>
  <c r="AJ1663" i="20" s="1"/>
  <c r="AH1629" i="20"/>
  <c r="AL1629" i="20" s="1"/>
  <c r="AG1582" i="20"/>
  <c r="AK1582" i="20" s="1"/>
  <c r="AF1538" i="20"/>
  <c r="AJ1538" i="20" s="1"/>
  <c r="AG1496" i="20"/>
  <c r="AK1496" i="20" s="1"/>
  <c r="AH1457" i="20"/>
  <c r="AL1457" i="20" s="1"/>
  <c r="AH1418" i="20"/>
  <c r="AL1418" i="20" s="1"/>
  <c r="AH1377" i="20"/>
  <c r="AL1377" i="20" s="1"/>
  <c r="AF1334" i="20"/>
  <c r="AJ1334" i="20" s="1"/>
  <c r="AI1302" i="20"/>
  <c r="AM1302" i="20" s="1"/>
  <c r="AG1243" i="20"/>
  <c r="AK1243" i="20" s="1"/>
  <c r="AI1215" i="20"/>
  <c r="AM1215" i="20" s="1"/>
  <c r="AG1191" i="20"/>
  <c r="AK1191" i="20" s="1"/>
  <c r="AI1167" i="20"/>
  <c r="AM1167" i="20" s="1"/>
  <c r="AI1133" i="20"/>
  <c r="AM1133" i="20" s="1"/>
  <c r="AI1111" i="20"/>
  <c r="AM1111" i="20" s="1"/>
  <c r="AF1085" i="20"/>
  <c r="AJ1085" i="20" s="1"/>
  <c r="AH1058" i="20"/>
  <c r="AL1058" i="20" s="1"/>
  <c r="AI1037" i="20"/>
  <c r="AM1037" i="20" s="1"/>
  <c r="AI1011" i="20"/>
  <c r="AM1011" i="20" s="1"/>
  <c r="AG981" i="20"/>
  <c r="AK981" i="20" s="1"/>
  <c r="AH960" i="20"/>
  <c r="AL960" i="20" s="1"/>
  <c r="AF941" i="20"/>
  <c r="AJ941" i="20" s="1"/>
  <c r="AG910" i="20"/>
  <c r="AK910" i="20" s="1"/>
  <c r="AI886" i="20"/>
  <c r="AM886" i="20" s="1"/>
  <c r="AH868" i="20"/>
  <c r="AL868" i="20" s="1"/>
  <c r="AI848" i="20"/>
  <c r="AM848" i="20" s="1"/>
  <c r="AG830" i="20"/>
  <c r="AK830" i="20" s="1"/>
  <c r="AH815" i="20"/>
  <c r="AL815" i="20" s="1"/>
  <c r="AI798" i="20"/>
  <c r="AM798" i="20" s="1"/>
  <c r="AI771" i="20"/>
  <c r="AM771" i="20" s="1"/>
  <c r="AH756" i="20"/>
  <c r="AL756" i="20" s="1"/>
  <c r="AI741" i="20"/>
  <c r="AM741" i="20" s="1"/>
  <c r="AG729" i="20"/>
  <c r="AK729" i="20" s="1"/>
  <c r="AG714" i="20"/>
  <c r="AK714" i="20" s="1"/>
  <c r="AI701" i="20"/>
  <c r="AM701" i="20" s="1"/>
  <c r="AI690" i="20"/>
  <c r="AM690" i="20" s="1"/>
  <c r="AF678" i="20"/>
  <c r="AJ678" i="20" s="1"/>
  <c r="AF670" i="20"/>
  <c r="AJ670" i="20" s="1"/>
  <c r="AF646" i="20"/>
  <c r="AJ646" i="20" s="1"/>
  <c r="AH636" i="20"/>
  <c r="AL636" i="20" s="1"/>
  <c r="AI624" i="20"/>
  <c r="AM624" i="20" s="1"/>
  <c r="AF613" i="20"/>
  <c r="AJ613" i="20" s="1"/>
  <c r="AF605" i="20"/>
  <c r="AJ605" i="20" s="1"/>
  <c r="AG596" i="20"/>
  <c r="AK596" i="20" s="1"/>
  <c r="AF585" i="20"/>
  <c r="AJ585" i="20" s="1"/>
  <c r="AH575" i="20"/>
  <c r="AL575" i="20" s="1"/>
  <c r="AF565" i="20"/>
  <c r="AJ565" i="20" s="1"/>
  <c r="AG554" i="20"/>
  <c r="AK554" i="20" s="1"/>
  <c r="AH544" i="20"/>
  <c r="AL544" i="20" s="1"/>
  <c r="AG538" i="20"/>
  <c r="AK538" i="20" s="1"/>
  <c r="AG526" i="20"/>
  <c r="AK526" i="20" s="1"/>
  <c r="AF520" i="20"/>
  <c r="AJ520" i="20" s="1"/>
  <c r="AH512" i="20"/>
  <c r="AL512" i="20" s="1"/>
  <c r="AH504" i="20"/>
  <c r="AL504" i="20" s="1"/>
  <c r="AH494" i="20"/>
  <c r="AL494" i="20" s="1"/>
  <c r="AF488" i="20"/>
  <c r="AJ488" i="20" s="1"/>
  <c r="AG478" i="20"/>
  <c r="AK478" i="20" s="1"/>
  <c r="AG472" i="20"/>
  <c r="AK472" i="20" s="1"/>
  <c r="AG463" i="20"/>
  <c r="AK463" i="20" s="1"/>
  <c r="AF455" i="20"/>
  <c r="AJ455" i="20" s="1"/>
  <c r="AG439" i="20"/>
  <c r="AK439" i="20" s="1"/>
  <c r="AG425" i="20"/>
  <c r="AK425" i="20" s="1"/>
  <c r="AF417" i="20"/>
  <c r="AJ417" i="20" s="1"/>
  <c r="AH410" i="20"/>
  <c r="AL410" i="20" s="1"/>
  <c r="AI401" i="20"/>
  <c r="AM401" i="20" s="1"/>
  <c r="AH394" i="20"/>
  <c r="AL394" i="20" s="1"/>
  <c r="AH386" i="20"/>
  <c r="AL386" i="20" s="1"/>
  <c r="AG379" i="20"/>
  <c r="AK379" i="20" s="1"/>
  <c r="AI371" i="20"/>
  <c r="AM371" i="20" s="1"/>
  <c r="AH363" i="20"/>
  <c r="AL363" i="20" s="1"/>
  <c r="AH355" i="20"/>
  <c r="AL355" i="20" s="1"/>
  <c r="AG349" i="20"/>
  <c r="AK349" i="20" s="1"/>
  <c r="AF342" i="20"/>
  <c r="AJ342" i="20" s="1"/>
  <c r="AG333" i="20"/>
  <c r="AK333" i="20" s="1"/>
  <c r="AH325" i="20"/>
  <c r="AL325" i="20" s="1"/>
  <c r="AF312" i="20"/>
  <c r="AJ312" i="20" s="1"/>
  <c r="AF302" i="20"/>
  <c r="AJ302" i="20" s="1"/>
  <c r="AF294" i="20"/>
  <c r="AJ294" i="20" s="1"/>
  <c r="AH286" i="20"/>
  <c r="AL286" i="20" s="1"/>
  <c r="AG279" i="20"/>
  <c r="AK279" i="20" s="1"/>
  <c r="AI271" i="20"/>
  <c r="AM271" i="20" s="1"/>
  <c r="AF265" i="20"/>
  <c r="AJ265" i="20" s="1"/>
  <c r="AG255" i="20"/>
  <c r="AK255" i="20" s="1"/>
  <c r="AF250" i="20"/>
  <c r="AJ250" i="20" s="1"/>
  <c r="AG242" i="20"/>
  <c r="AK242" i="20" s="1"/>
  <c r="AH234" i="20"/>
  <c r="AL234" i="20" s="1"/>
  <c r="AF227" i="20"/>
  <c r="AJ227" i="20" s="1"/>
  <c r="AH220" i="20"/>
  <c r="AL220" i="20" s="1"/>
  <c r="AI212" i="20"/>
  <c r="AM212" i="20" s="1"/>
  <c r="AH205" i="20"/>
  <c r="AL205" i="20" s="1"/>
  <c r="D2" i="20"/>
  <c r="AI331" i="20"/>
  <c r="AM331" i="20" s="1"/>
  <c r="AH241" i="20"/>
  <c r="AL241" i="20" s="1"/>
  <c r="AH199" i="20"/>
  <c r="AL199" i="20" s="1"/>
  <c r="AI1658" i="20"/>
  <c r="AM1658" i="20" s="1"/>
  <c r="AF1489" i="20"/>
  <c r="AJ1489" i="20" s="1"/>
  <c r="AI1409" i="20"/>
  <c r="AM1409" i="20" s="1"/>
  <c r="AG1298" i="20"/>
  <c r="AK1298" i="20" s="1"/>
  <c r="AI1238" i="20"/>
  <c r="AM1238" i="20" s="1"/>
  <c r="AF1189" i="20"/>
  <c r="AJ1189" i="20" s="1"/>
  <c r="AI1110" i="20"/>
  <c r="AM1110" i="20" s="1"/>
  <c r="AI1053" i="20"/>
  <c r="AM1053" i="20" s="1"/>
  <c r="AG977" i="20"/>
  <c r="AK977" i="20" s="1"/>
  <c r="AH903" i="20"/>
  <c r="AL903" i="20" s="1"/>
  <c r="AF829" i="20"/>
  <c r="AJ829" i="20" s="1"/>
  <c r="AG765" i="20"/>
  <c r="AK765" i="20" s="1"/>
  <c r="AF701" i="20"/>
  <c r="AJ701" i="20" s="1"/>
  <c r="AH583" i="20"/>
  <c r="AL583" i="20" s="1"/>
  <c r="AH543" i="20"/>
  <c r="AL543" i="20" s="1"/>
  <c r="AF510" i="20"/>
  <c r="AJ510" i="20" s="1"/>
  <c r="AH477" i="20"/>
  <c r="AL477" i="20" s="1"/>
  <c r="AG446" i="20"/>
  <c r="AK446" i="20" s="1"/>
  <c r="AG408" i="20"/>
  <c r="AK408" i="20" s="1"/>
  <c r="AI368" i="20"/>
  <c r="AM368" i="20" s="1"/>
  <c r="AI323" i="20"/>
  <c r="AM323" i="20" s="1"/>
  <c r="AG263" i="20"/>
  <c r="AK263" i="20" s="1"/>
  <c r="AF219" i="20"/>
  <c r="AJ219" i="20" s="1"/>
  <c r="AH1620" i="20"/>
  <c r="AL1620" i="20" s="1"/>
  <c r="AI1188" i="20"/>
  <c r="AM1188" i="20" s="1"/>
  <c r="AF1053" i="20"/>
  <c r="AJ1053" i="20" s="1"/>
  <c r="AF957" i="20"/>
  <c r="AJ957" i="20" s="1"/>
  <c r="AG885" i="20"/>
  <c r="AK885" i="20" s="1"/>
  <c r="AG844" i="20"/>
  <c r="AK844" i="20" s="1"/>
  <c r="AG796" i="20"/>
  <c r="AK796" i="20" s="1"/>
  <c r="AF765" i="20"/>
  <c r="AJ765" i="20" s="1"/>
  <c r="AF739" i="20"/>
  <c r="AJ739" i="20" s="1"/>
  <c r="AG722" i="20"/>
  <c r="AK722" i="20" s="1"/>
  <c r="AF686" i="20"/>
  <c r="AJ686" i="20" s="1"/>
  <c r="AH620" i="20"/>
  <c r="AL620" i="20" s="1"/>
  <c r="AG611" i="20"/>
  <c r="AK611" i="20" s="1"/>
  <c r="AI591" i="20"/>
  <c r="AM591" i="20" s="1"/>
  <c r="AF573" i="20"/>
  <c r="AJ573" i="20" s="1"/>
  <c r="AG543" i="20"/>
  <c r="AK543" i="20" s="1"/>
  <c r="AG534" i="20"/>
  <c r="AK534" i="20" s="1"/>
  <c r="AI509" i="20"/>
  <c r="AM509" i="20" s="1"/>
  <c r="AH493" i="20"/>
  <c r="AL493" i="20" s="1"/>
  <c r="AG477" i="20"/>
  <c r="AK477" i="20" s="1"/>
  <c r="AH470" i="20"/>
  <c r="AL470" i="20" s="1"/>
  <c r="AF438" i="20"/>
  <c r="AJ438" i="20" s="1"/>
  <c r="AF430" i="20"/>
  <c r="AJ430" i="20" s="1"/>
  <c r="AH415" i="20"/>
  <c r="AL415" i="20" s="1"/>
  <c r="AH393" i="20"/>
  <c r="AL393" i="20" s="1"/>
  <c r="AH377" i="20"/>
  <c r="AL377" i="20" s="1"/>
  <c r="AH368" i="20"/>
  <c r="AL368" i="20" s="1"/>
  <c r="AI337" i="20"/>
  <c r="AM337" i="20" s="1"/>
  <c r="AG331" i="20"/>
  <c r="AK331" i="20" s="1"/>
  <c r="AH323" i="20"/>
  <c r="AL323" i="20" s="1"/>
  <c r="AG308" i="20"/>
  <c r="AK308" i="20" s="1"/>
  <c r="AI284" i="20"/>
  <c r="AM284" i="20" s="1"/>
  <c r="AG269" i="20"/>
  <c r="AK269" i="20" s="1"/>
  <c r="AF263" i="20"/>
  <c r="AJ263" i="20" s="1"/>
  <c r="AI239" i="20"/>
  <c r="AM239" i="20" s="1"/>
  <c r="AI225" i="20"/>
  <c r="AM225" i="20" s="1"/>
  <c r="AI210" i="20"/>
  <c r="AM210" i="20" s="1"/>
  <c r="AF199" i="20"/>
  <c r="AJ199" i="20" s="1"/>
  <c r="AG1654" i="20"/>
  <c r="AK1654" i="20" s="1"/>
  <c r="AI883" i="20"/>
  <c r="AM883" i="20" s="1"/>
  <c r="AI738" i="20"/>
  <c r="AM738" i="20" s="1"/>
  <c r="AF1661" i="20"/>
  <c r="AJ1661" i="20" s="1"/>
  <c r="AI1622" i="20"/>
  <c r="AM1622" i="20" s="1"/>
  <c r="AI1580" i="20"/>
  <c r="AM1580" i="20" s="1"/>
  <c r="AF1537" i="20"/>
  <c r="AJ1537" i="20" s="1"/>
  <c r="AF1496" i="20"/>
  <c r="AJ1496" i="20" s="1"/>
  <c r="AI1455" i="20"/>
  <c r="AM1455" i="20" s="1"/>
  <c r="AG1418" i="20"/>
  <c r="AK1418" i="20" s="1"/>
  <c r="AF1377" i="20"/>
  <c r="AJ1377" i="20" s="1"/>
  <c r="AI1333" i="20"/>
  <c r="AM1333" i="20" s="1"/>
  <c r="AH1302" i="20"/>
  <c r="AL1302" i="20" s="1"/>
  <c r="AI1273" i="20"/>
  <c r="AM1273" i="20" s="1"/>
  <c r="AF1243" i="20"/>
  <c r="AJ1243" i="20" s="1"/>
  <c r="AG1215" i="20"/>
  <c r="AK1215" i="20" s="1"/>
  <c r="AH1190" i="20"/>
  <c r="AL1190" i="20" s="1"/>
  <c r="AF1165" i="20"/>
  <c r="AJ1165" i="20" s="1"/>
  <c r="AG1133" i="20"/>
  <c r="AK1133" i="20" s="1"/>
  <c r="AG1111" i="20"/>
  <c r="AK1111" i="20" s="1"/>
  <c r="AI1084" i="20"/>
  <c r="AM1084" i="20" s="1"/>
  <c r="AI1054" i="20"/>
  <c r="AM1054" i="20" s="1"/>
  <c r="AG1037" i="20"/>
  <c r="AK1037" i="20" s="1"/>
  <c r="AG1010" i="20"/>
  <c r="AK1010" i="20" s="1"/>
  <c r="AF981" i="20"/>
  <c r="AJ981" i="20" s="1"/>
  <c r="AG960" i="20"/>
  <c r="AK960" i="20" s="1"/>
  <c r="AF938" i="20"/>
  <c r="AJ938" i="20" s="1"/>
  <c r="AF910" i="20"/>
  <c r="AJ910" i="20" s="1"/>
  <c r="AG886" i="20"/>
  <c r="AK886" i="20" s="1"/>
  <c r="AG868" i="20"/>
  <c r="AK868" i="20" s="1"/>
  <c r="AH847" i="20"/>
  <c r="AL847" i="20" s="1"/>
  <c r="AH829" i="20"/>
  <c r="AL829" i="20" s="1"/>
  <c r="AH814" i="20"/>
  <c r="AL814" i="20" s="1"/>
  <c r="AF798" i="20"/>
  <c r="AJ798" i="20" s="1"/>
  <c r="AI783" i="20"/>
  <c r="AM783" i="20" s="1"/>
  <c r="AI770" i="20"/>
  <c r="AM770" i="20" s="1"/>
  <c r="AG756" i="20"/>
  <c r="AK756" i="20" s="1"/>
  <c r="AH741" i="20"/>
  <c r="AL741" i="20" s="1"/>
  <c r="AH728" i="20"/>
  <c r="AL728" i="20" s="1"/>
  <c r="AF714" i="20"/>
  <c r="AJ714" i="20" s="1"/>
  <c r="AH701" i="20"/>
  <c r="AL701" i="20" s="1"/>
  <c r="AH690" i="20"/>
  <c r="AL690" i="20" s="1"/>
  <c r="AF669" i="20"/>
  <c r="AJ669" i="20" s="1"/>
  <c r="AH645" i="20"/>
  <c r="AL645" i="20" s="1"/>
  <c r="AG636" i="20"/>
  <c r="AK636" i="20" s="1"/>
  <c r="AH624" i="20"/>
  <c r="AL624" i="20" s="1"/>
  <c r="AI612" i="20"/>
  <c r="AM612" i="20" s="1"/>
  <c r="AI604" i="20"/>
  <c r="AM604" i="20" s="1"/>
  <c r="AF596" i="20"/>
  <c r="AJ596" i="20" s="1"/>
  <c r="AG575" i="20"/>
  <c r="AK575" i="20" s="1"/>
  <c r="AF554" i="20"/>
  <c r="AJ554" i="20" s="1"/>
  <c r="AG544" i="20"/>
  <c r="AK544" i="20" s="1"/>
  <c r="AF538" i="20"/>
  <c r="AJ538" i="20" s="1"/>
  <c r="AF526" i="20"/>
  <c r="AJ526" i="20" s="1"/>
  <c r="AI519" i="20"/>
  <c r="AM519" i="20" s="1"/>
  <c r="AG512" i="20"/>
  <c r="AK512" i="20" s="1"/>
  <c r="AG504" i="20"/>
  <c r="AK504" i="20" s="1"/>
  <c r="AG494" i="20"/>
  <c r="AK494" i="20" s="1"/>
  <c r="AF487" i="20"/>
  <c r="AJ487" i="20" s="1"/>
  <c r="AF478" i="20"/>
  <c r="AJ478" i="20" s="1"/>
  <c r="AF472" i="20"/>
  <c r="AJ472" i="20" s="1"/>
  <c r="AI462" i="20"/>
  <c r="AM462" i="20" s="1"/>
  <c r="AF454" i="20"/>
  <c r="AJ454" i="20" s="1"/>
  <c r="AI446" i="20"/>
  <c r="AM446" i="20" s="1"/>
  <c r="AF439" i="20"/>
  <c r="AJ439" i="20" s="1"/>
  <c r="AI430" i="20"/>
  <c r="AM430" i="20" s="1"/>
  <c r="AF425" i="20"/>
  <c r="AJ425" i="20" s="1"/>
  <c r="AG416" i="20"/>
  <c r="AK416" i="20" s="1"/>
  <c r="AG410" i="20"/>
  <c r="AK410" i="20" s="1"/>
  <c r="AH401" i="20"/>
  <c r="AL401" i="20" s="1"/>
  <c r="AG394" i="20"/>
  <c r="AK394" i="20" s="1"/>
  <c r="AF379" i="20"/>
  <c r="AJ379" i="20" s="1"/>
  <c r="AG370" i="20"/>
  <c r="AK370" i="20" s="1"/>
  <c r="AG363" i="20"/>
  <c r="AK363" i="20" s="1"/>
  <c r="AG355" i="20"/>
  <c r="AK355" i="20" s="1"/>
  <c r="AF349" i="20"/>
  <c r="AJ349" i="20" s="1"/>
  <c r="AF341" i="20"/>
  <c r="AJ341" i="20" s="1"/>
  <c r="AF333" i="20"/>
  <c r="AJ333" i="20" s="1"/>
  <c r="AG325" i="20"/>
  <c r="AK325" i="20" s="1"/>
  <c r="AI317" i="20"/>
  <c r="AM317" i="20" s="1"/>
  <c r="AI310" i="20"/>
  <c r="AM310" i="20" s="1"/>
  <c r="AI301" i="20"/>
  <c r="AM301" i="20" s="1"/>
  <c r="AI293" i="20"/>
  <c r="AM293" i="20" s="1"/>
  <c r="AG286" i="20"/>
  <c r="AK286" i="20" s="1"/>
  <c r="AF279" i="20"/>
  <c r="AJ279" i="20" s="1"/>
  <c r="AH270" i="20"/>
  <c r="AL270" i="20" s="1"/>
  <c r="AI263" i="20"/>
  <c r="AM263" i="20" s="1"/>
  <c r="AF255" i="20"/>
  <c r="AJ255" i="20" s="1"/>
  <c r="AH249" i="20"/>
  <c r="AL249" i="20" s="1"/>
  <c r="AF242" i="20"/>
  <c r="AJ242" i="20" s="1"/>
  <c r="AG234" i="20"/>
  <c r="AK234" i="20" s="1"/>
  <c r="AI226" i="20"/>
  <c r="AM226" i="20" s="1"/>
  <c r="AG220" i="20"/>
  <c r="AK220" i="20" s="1"/>
  <c r="AH212" i="20"/>
  <c r="AL212" i="20" s="1"/>
  <c r="AG205" i="20"/>
  <c r="AK205" i="20" s="1"/>
  <c r="AI199" i="20"/>
  <c r="AM199" i="20" s="1"/>
  <c r="AI292" i="20"/>
  <c r="AM292" i="20" s="1"/>
  <c r="AF220" i="20"/>
  <c r="AJ220" i="20" s="1"/>
  <c r="AG1621" i="20"/>
  <c r="AK1621" i="20" s="1"/>
  <c r="AH1450" i="20"/>
  <c r="AL1450" i="20" s="1"/>
  <c r="AH1367" i="20"/>
  <c r="AL1367" i="20" s="1"/>
  <c r="AG1327" i="20"/>
  <c r="AK1327" i="20" s="1"/>
  <c r="AH1271" i="20"/>
  <c r="AL1271" i="20" s="1"/>
  <c r="AG1214" i="20"/>
  <c r="AK1214" i="20" s="1"/>
  <c r="AF1160" i="20"/>
  <c r="AJ1160" i="20" s="1"/>
  <c r="AG1077" i="20"/>
  <c r="AK1077" i="20" s="1"/>
  <c r="AG1035" i="20"/>
  <c r="AK1035" i="20" s="1"/>
  <c r="AF958" i="20"/>
  <c r="AJ958" i="20" s="1"/>
  <c r="AH885" i="20"/>
  <c r="AL885" i="20" s="1"/>
  <c r="AI859" i="20"/>
  <c r="AM859" i="20" s="1"/>
  <c r="AF811" i="20"/>
  <c r="AJ811" i="20" s="1"/>
  <c r="AI796" i="20"/>
  <c r="AM796" i="20" s="1"/>
  <c r="AG754" i="20"/>
  <c r="AK754" i="20" s="1"/>
  <c r="AI740" i="20"/>
  <c r="AM740" i="20" s="1"/>
  <c r="AF712" i="20"/>
  <c r="AJ712" i="20" s="1"/>
  <c r="AG686" i="20"/>
  <c r="AK686" i="20" s="1"/>
  <c r="AH654" i="20"/>
  <c r="AL654" i="20" s="1"/>
  <c r="AF635" i="20"/>
  <c r="AJ635" i="20" s="1"/>
  <c r="AH622" i="20"/>
  <c r="AL622" i="20" s="1"/>
  <c r="AH603" i="20"/>
  <c r="AL603" i="20" s="1"/>
  <c r="AH593" i="20"/>
  <c r="AL593" i="20" s="1"/>
  <c r="AI574" i="20"/>
  <c r="AM574" i="20" s="1"/>
  <c r="AG552" i="20"/>
  <c r="AK552" i="20" s="1"/>
  <c r="AF535" i="20"/>
  <c r="AJ535" i="20" s="1"/>
  <c r="AF518" i="20"/>
  <c r="AJ518" i="20" s="1"/>
  <c r="AI502" i="20"/>
  <c r="AM502" i="20" s="1"/>
  <c r="AI470" i="20"/>
  <c r="AM470" i="20" s="1"/>
  <c r="AI451" i="20"/>
  <c r="AM451" i="20" s="1"/>
  <c r="AG438" i="20"/>
  <c r="AK438" i="20" s="1"/>
  <c r="AI423" i="20"/>
  <c r="AM423" i="20" s="1"/>
  <c r="AI393" i="20"/>
  <c r="AM393" i="20" s="1"/>
  <c r="AI354" i="20"/>
  <c r="AM354" i="20" s="1"/>
  <c r="AG317" i="20"/>
  <c r="AK317" i="20" s="1"/>
  <c r="AF270" i="20"/>
  <c r="AJ270" i="20" s="1"/>
  <c r="AG1565" i="20"/>
  <c r="AK1565" i="20" s="1"/>
  <c r="AI929" i="20"/>
  <c r="AM929" i="20" s="1"/>
  <c r="AI782" i="20"/>
  <c r="AM782" i="20" s="1"/>
  <c r="AH667" i="20"/>
  <c r="AL667" i="20" s="1"/>
  <c r="AG583" i="20"/>
  <c r="AK583" i="20" s="1"/>
  <c r="AF460" i="20"/>
  <c r="AJ460" i="20" s="1"/>
  <c r="AF408" i="20"/>
  <c r="AJ408" i="20" s="1"/>
  <c r="AG362" i="20"/>
  <c r="AK362" i="20" s="1"/>
  <c r="AH291" i="20"/>
  <c r="AL291" i="20" s="1"/>
  <c r="AG191" i="20"/>
  <c r="AK191" i="20" s="1"/>
  <c r="AF1565" i="20"/>
  <c r="AJ1565" i="20" s="1"/>
  <c r="AI1482" i="20"/>
  <c r="AM1482" i="20" s="1"/>
  <c r="AI1444" i="20"/>
  <c r="AM1444" i="20" s="1"/>
  <c r="AH1406" i="20"/>
  <c r="AL1406" i="20" s="1"/>
  <c r="AI1365" i="20"/>
  <c r="AM1365" i="20" s="1"/>
  <c r="AG1295" i="20"/>
  <c r="AK1295" i="20" s="1"/>
  <c r="AF1262" i="20"/>
  <c r="AJ1262" i="20" s="1"/>
  <c r="AI1210" i="20"/>
  <c r="AM1210" i="20" s="1"/>
  <c r="AH1158" i="20"/>
  <c r="AL1158" i="20" s="1"/>
  <c r="AG1051" i="20"/>
  <c r="AK1051" i="20" s="1"/>
  <c r="AG1002" i="20"/>
  <c r="AK1002" i="20" s="1"/>
  <c r="AG929" i="20"/>
  <c r="AK929" i="20" s="1"/>
  <c r="AG859" i="20"/>
  <c r="AK859" i="20" s="1"/>
  <c r="AF828" i="20"/>
  <c r="AJ828" i="20" s="1"/>
  <c r="AH782" i="20"/>
  <c r="AL782" i="20" s="1"/>
  <c r="AF752" i="20"/>
  <c r="AJ752" i="20" s="1"/>
  <c r="AI699" i="20"/>
  <c r="AM699" i="20" s="1"/>
  <c r="AG1659" i="20"/>
  <c r="AK1659" i="20" s="1"/>
  <c r="AH1622" i="20"/>
  <c r="AL1622" i="20" s="1"/>
  <c r="AH1580" i="20"/>
  <c r="AL1580" i="20" s="1"/>
  <c r="AH1491" i="20"/>
  <c r="AL1491" i="20" s="1"/>
  <c r="AF1455" i="20"/>
  <c r="AJ1455" i="20" s="1"/>
  <c r="AF1418" i="20"/>
  <c r="AJ1418" i="20" s="1"/>
  <c r="AG1376" i="20"/>
  <c r="AK1376" i="20" s="1"/>
  <c r="AH1333" i="20"/>
  <c r="AL1333" i="20" s="1"/>
  <c r="AG1299" i="20"/>
  <c r="AK1299" i="20" s="1"/>
  <c r="AF1273" i="20"/>
  <c r="AJ1273" i="20" s="1"/>
  <c r="AG1241" i="20"/>
  <c r="AK1241" i="20" s="1"/>
  <c r="AH1214" i="20"/>
  <c r="AL1214" i="20" s="1"/>
  <c r="AG1189" i="20"/>
  <c r="AK1189" i="20" s="1"/>
  <c r="AI1162" i="20"/>
  <c r="AM1162" i="20" s="1"/>
  <c r="AG1132" i="20"/>
  <c r="AK1132" i="20" s="1"/>
  <c r="AF1111" i="20"/>
  <c r="AJ1111" i="20" s="1"/>
  <c r="AG1084" i="20"/>
  <c r="AK1084" i="20" s="1"/>
  <c r="AH1054" i="20"/>
  <c r="AL1054" i="20" s="1"/>
  <c r="AI1035" i="20"/>
  <c r="AM1035" i="20" s="1"/>
  <c r="AF1010" i="20"/>
  <c r="AJ1010" i="20" s="1"/>
  <c r="AI977" i="20"/>
  <c r="AM977" i="20" s="1"/>
  <c r="AG958" i="20"/>
  <c r="AK958" i="20" s="1"/>
  <c r="AH936" i="20"/>
  <c r="AL936" i="20" s="1"/>
  <c r="AI909" i="20"/>
  <c r="AM909" i="20" s="1"/>
  <c r="AI885" i="20"/>
  <c r="AM885" i="20" s="1"/>
  <c r="AI864" i="20"/>
  <c r="AM864" i="20" s="1"/>
  <c r="AG829" i="20"/>
  <c r="AK829" i="20" s="1"/>
  <c r="AG814" i="20"/>
  <c r="AK814" i="20" s="1"/>
  <c r="AI797" i="20"/>
  <c r="AM797" i="20" s="1"/>
  <c r="AH783" i="20"/>
  <c r="AL783" i="20" s="1"/>
  <c r="AI769" i="20"/>
  <c r="AM769" i="20" s="1"/>
  <c r="AH754" i="20"/>
  <c r="AL754" i="20" s="1"/>
  <c r="AG728" i="20"/>
  <c r="AK728" i="20" s="1"/>
  <c r="AG712" i="20"/>
  <c r="AK712" i="20" s="1"/>
  <c r="AG701" i="20"/>
  <c r="AK701" i="20" s="1"/>
  <c r="AF690" i="20"/>
  <c r="AJ690" i="20" s="1"/>
  <c r="AF668" i="20"/>
  <c r="AJ668" i="20" s="1"/>
  <c r="AI658" i="20"/>
  <c r="AM658" i="20" s="1"/>
  <c r="AI644" i="20"/>
  <c r="AM644" i="20" s="1"/>
  <c r="AH635" i="20"/>
  <c r="AL635" i="20" s="1"/>
  <c r="AG624" i="20"/>
  <c r="AK624" i="20" s="1"/>
  <c r="AI611" i="20"/>
  <c r="AM611" i="20" s="1"/>
  <c r="AH604" i="20"/>
  <c r="AL604" i="20" s="1"/>
  <c r="AI594" i="20"/>
  <c r="AM594" i="20" s="1"/>
  <c r="AI583" i="20"/>
  <c r="AM583" i="20" s="1"/>
  <c r="AF575" i="20"/>
  <c r="AJ575" i="20" s="1"/>
  <c r="AI564" i="20"/>
  <c r="AM564" i="20" s="1"/>
  <c r="AI553" i="20"/>
  <c r="AM553" i="20" s="1"/>
  <c r="AI543" i="20"/>
  <c r="AM543" i="20" s="1"/>
  <c r="AI536" i="20"/>
  <c r="AM536" i="20" s="1"/>
  <c r="AH519" i="20"/>
  <c r="AL519" i="20" s="1"/>
  <c r="AI511" i="20"/>
  <c r="AM511" i="20" s="1"/>
  <c r="AF504" i="20"/>
  <c r="AJ504" i="20" s="1"/>
  <c r="AF494" i="20"/>
  <c r="AJ494" i="20" s="1"/>
  <c r="AF486" i="20"/>
  <c r="AJ486" i="20" s="1"/>
  <c r="AI477" i="20"/>
  <c r="AM477" i="20" s="1"/>
  <c r="AF471" i="20"/>
  <c r="AJ471" i="20" s="1"/>
  <c r="AH462" i="20"/>
  <c r="AL462" i="20" s="1"/>
  <c r="AI452" i="20"/>
  <c r="AM452" i="20" s="1"/>
  <c r="AH446" i="20"/>
  <c r="AL446" i="20" s="1"/>
  <c r="AH430" i="20"/>
  <c r="AL430" i="20" s="1"/>
  <c r="AF410" i="20"/>
  <c r="AJ410" i="20" s="1"/>
  <c r="AG400" i="20"/>
  <c r="AK400" i="20" s="1"/>
  <c r="AF394" i="20"/>
  <c r="AJ394" i="20" s="1"/>
  <c r="AI385" i="20"/>
  <c r="AM385" i="20" s="1"/>
  <c r="AF370" i="20"/>
  <c r="AJ370" i="20" s="1"/>
  <c r="AF363" i="20"/>
  <c r="AJ363" i="20" s="1"/>
  <c r="AF355" i="20"/>
  <c r="AJ355" i="20" s="1"/>
  <c r="AI347" i="20"/>
  <c r="AM347" i="20" s="1"/>
  <c r="AG338" i="20"/>
  <c r="AK338" i="20" s="1"/>
  <c r="AF325" i="20"/>
  <c r="AJ325" i="20" s="1"/>
  <c r="AH317" i="20"/>
  <c r="AL317" i="20" s="1"/>
  <c r="AH310" i="20"/>
  <c r="AL310" i="20" s="1"/>
  <c r="AH300" i="20"/>
  <c r="AL300" i="20" s="1"/>
  <c r="AF286" i="20"/>
  <c r="AJ286" i="20" s="1"/>
  <c r="AG270" i="20"/>
  <c r="AK270" i="20" s="1"/>
  <c r="AH263" i="20"/>
  <c r="AL263" i="20" s="1"/>
  <c r="AI254" i="20"/>
  <c r="AM254" i="20" s="1"/>
  <c r="AG249" i="20"/>
  <c r="AK249" i="20" s="1"/>
  <c r="AF234" i="20"/>
  <c r="AJ234" i="20" s="1"/>
  <c r="AH226" i="20"/>
  <c r="AL226" i="20" s="1"/>
  <c r="AG212" i="20"/>
  <c r="AK212" i="20" s="1"/>
  <c r="AF205" i="20"/>
  <c r="AJ205" i="20" s="1"/>
  <c r="AI191" i="20"/>
  <c r="AM191" i="20" s="1"/>
  <c r="AF1569" i="20"/>
  <c r="AJ1569" i="20" s="1"/>
  <c r="AF1132" i="20"/>
  <c r="AJ1132" i="20" s="1"/>
  <c r="AF1006" i="20"/>
  <c r="AJ1006" i="20" s="1"/>
  <c r="AI930" i="20"/>
  <c r="AM930" i="20" s="1"/>
  <c r="AG783" i="20"/>
  <c r="AK783" i="20" s="1"/>
  <c r="AI722" i="20"/>
  <c r="AM722" i="20" s="1"/>
  <c r="AI667" i="20"/>
  <c r="AM667" i="20" s="1"/>
  <c r="AH611" i="20"/>
  <c r="AL611" i="20" s="1"/>
  <c r="AH562" i="20"/>
  <c r="AL562" i="20" s="1"/>
  <c r="AI493" i="20"/>
  <c r="AM493" i="20" s="1"/>
  <c r="AG460" i="20"/>
  <c r="AK460" i="20" s="1"/>
  <c r="AG430" i="20"/>
  <c r="AK430" i="20" s="1"/>
  <c r="AI415" i="20"/>
  <c r="AM415" i="20" s="1"/>
  <c r="AF400" i="20"/>
  <c r="AJ400" i="20" s="1"/>
  <c r="AH385" i="20"/>
  <c r="AL385" i="20" s="1"/>
  <c r="AI378" i="20"/>
  <c r="AM378" i="20" s="1"/>
  <c r="AH362" i="20"/>
  <c r="AL362" i="20" s="1"/>
  <c r="AH347" i="20"/>
  <c r="AL347" i="20" s="1"/>
  <c r="AF338" i="20"/>
  <c r="AJ338" i="20" s="1"/>
  <c r="AH331" i="20"/>
  <c r="AL331" i="20" s="1"/>
  <c r="AH308" i="20"/>
  <c r="AL308" i="20" s="1"/>
  <c r="AI291" i="20"/>
  <c r="AM291" i="20" s="1"/>
  <c r="AI285" i="20"/>
  <c r="AM285" i="20" s="1"/>
  <c r="AI278" i="20"/>
  <c r="AM278" i="20" s="1"/>
  <c r="AH254" i="20"/>
  <c r="AL254" i="20" s="1"/>
  <c r="AF249" i="20"/>
  <c r="AJ249" i="20" s="1"/>
  <c r="AF240" i="20"/>
  <c r="AJ240" i="20" s="1"/>
  <c r="AI204" i="20"/>
  <c r="AM204" i="20" s="1"/>
  <c r="AG199" i="20"/>
  <c r="AK199" i="20" s="1"/>
  <c r="AH191" i="20"/>
  <c r="AL191" i="20" s="1"/>
  <c r="AH1657" i="20"/>
  <c r="AL1657" i="20" s="1"/>
  <c r="AH1484" i="20"/>
  <c r="AL1484" i="20" s="1"/>
  <c r="AF1445" i="20"/>
  <c r="AJ1445" i="20" s="1"/>
  <c r="AG1408" i="20"/>
  <c r="AK1408" i="20" s="1"/>
  <c r="AF1367" i="20"/>
  <c r="AJ1367" i="20" s="1"/>
  <c r="AI1324" i="20"/>
  <c r="AM1324" i="20" s="1"/>
  <c r="AI1295" i="20"/>
  <c r="AM1295" i="20" s="1"/>
  <c r="AI1262" i="20"/>
  <c r="AM1262" i="20" s="1"/>
  <c r="AG1238" i="20"/>
  <c r="AK1238" i="20" s="1"/>
  <c r="AF1211" i="20"/>
  <c r="AJ1211" i="20" s="1"/>
  <c r="AF1159" i="20"/>
  <c r="AJ1159" i="20" s="1"/>
  <c r="AG1131" i="20"/>
  <c r="AK1131" i="20" s="1"/>
  <c r="AF1077" i="20"/>
  <c r="AJ1077" i="20" s="1"/>
  <c r="AF1035" i="20"/>
  <c r="AJ1035" i="20" s="1"/>
  <c r="AI976" i="20"/>
  <c r="AM976" i="20" s="1"/>
  <c r="AI901" i="20"/>
  <c r="AM901" i="20" s="1"/>
  <c r="AH859" i="20"/>
  <c r="AL859" i="20" s="1"/>
  <c r="AG809" i="20"/>
  <c r="AK809" i="20" s="1"/>
  <c r="AH753" i="20"/>
  <c r="AL753" i="20" s="1"/>
  <c r="AI700" i="20"/>
  <c r="AM700" i="20" s="1"/>
  <c r="AG654" i="20"/>
  <c r="AK654" i="20" s="1"/>
  <c r="AG603" i="20"/>
  <c r="AK603" i="20" s="1"/>
  <c r="AG562" i="20"/>
  <c r="AK562" i="20" s="1"/>
  <c r="AI525" i="20"/>
  <c r="AM525" i="20" s="1"/>
  <c r="AI483" i="20"/>
  <c r="AM483" i="20" s="1"/>
  <c r="AH451" i="20"/>
  <c r="AL451" i="20" s="1"/>
  <c r="AH423" i="20"/>
  <c r="AL423" i="20" s="1"/>
  <c r="AI384" i="20"/>
  <c r="AM384" i="20" s="1"/>
  <c r="AG347" i="20"/>
  <c r="AK347" i="20" s="1"/>
  <c r="AF317" i="20"/>
  <c r="AJ317" i="20" s="1"/>
  <c r="AI276" i="20"/>
  <c r="AM276" i="20" s="1"/>
  <c r="AF248" i="20"/>
  <c r="AJ248" i="20" s="1"/>
  <c r="AH1616" i="20"/>
  <c r="AL1616" i="20" s="1"/>
  <c r="AG976" i="20"/>
  <c r="AK976" i="20" s="1"/>
  <c r="AH795" i="20"/>
  <c r="AL795" i="20" s="1"/>
  <c r="AG711" i="20"/>
  <c r="AK711" i="20" s="1"/>
  <c r="AI289" i="20"/>
  <c r="AM289" i="20" s="1"/>
  <c r="AG189" i="20"/>
  <c r="AK189" i="20" s="1"/>
  <c r="AG202" i="20"/>
  <c r="AK202" i="20" s="1"/>
  <c r="AG210" i="20"/>
  <c r="AK210" i="20" s="1"/>
  <c r="AF223" i="20"/>
  <c r="AJ223" i="20" s="1"/>
  <c r="AI236" i="20"/>
  <c r="AM236" i="20" s="1"/>
  <c r="AG257" i="20"/>
  <c r="AK257" i="20" s="1"/>
  <c r="AI268" i="20"/>
  <c r="AM268" i="20" s="1"/>
  <c r="AF282" i="20"/>
  <c r="AJ282" i="20" s="1"/>
  <c r="AF295" i="20"/>
  <c r="AJ295" i="20" s="1"/>
  <c r="AI305" i="20"/>
  <c r="AM305" i="20" s="1"/>
  <c r="AI318" i="20"/>
  <c r="AM318" i="20" s="1"/>
  <c r="AH330" i="20"/>
  <c r="AL330" i="20" s="1"/>
  <c r="AG344" i="20"/>
  <c r="AK344" i="20" s="1"/>
  <c r="AF357" i="20"/>
  <c r="AJ357" i="20" s="1"/>
  <c r="AH367" i="20"/>
  <c r="AL367" i="20" s="1"/>
  <c r="AF381" i="20"/>
  <c r="AJ381" i="20" s="1"/>
  <c r="AF392" i="20"/>
  <c r="AJ392" i="20" s="1"/>
  <c r="AH417" i="20"/>
  <c r="AL417" i="20" s="1"/>
  <c r="AI428" i="20"/>
  <c r="AM428" i="20" s="1"/>
  <c r="AH441" i="20"/>
  <c r="AL441" i="20" s="1"/>
  <c r="AF451" i="20"/>
  <c r="AJ451" i="20" s="1"/>
  <c r="AI464" i="20"/>
  <c r="AM464" i="20" s="1"/>
  <c r="AI480" i="20"/>
  <c r="AM480" i="20" s="1"/>
  <c r="AF491" i="20"/>
  <c r="AJ491" i="20" s="1"/>
  <c r="AF507" i="20"/>
  <c r="AJ507" i="20" s="1"/>
  <c r="AH517" i="20"/>
  <c r="AL517" i="20" s="1"/>
  <c r="AI530" i="20"/>
  <c r="AM530" i="20" s="1"/>
  <c r="AI545" i="20"/>
  <c r="AM545" i="20" s="1"/>
  <c r="AH559" i="20"/>
  <c r="AL559" i="20" s="1"/>
  <c r="AG576" i="20"/>
  <c r="AK576" i="20" s="1"/>
  <c r="AH590" i="20"/>
  <c r="AL590" i="20" s="1"/>
  <c r="AF609" i="20"/>
  <c r="AJ609" i="20" s="1"/>
  <c r="AH625" i="20"/>
  <c r="AL625" i="20" s="1"/>
  <c r="AF643" i="20"/>
  <c r="AJ643" i="20" s="1"/>
  <c r="AF661" i="20"/>
  <c r="AJ661" i="20" s="1"/>
  <c r="AH677" i="20"/>
  <c r="AL677" i="20" s="1"/>
  <c r="AF695" i="20"/>
  <c r="AJ695" i="20" s="1"/>
  <c r="AG719" i="20"/>
  <c r="AK719" i="20" s="1"/>
  <c r="AI745" i="20"/>
  <c r="AM745" i="20" s="1"/>
  <c r="AI764" i="20"/>
  <c r="AM764" i="20" s="1"/>
  <c r="AF794" i="20"/>
  <c r="AJ794" i="20" s="1"/>
  <c r="AG819" i="20"/>
  <c r="AK819" i="20" s="1"/>
  <c r="AF853" i="20"/>
  <c r="AJ853" i="20" s="1"/>
  <c r="AG889" i="20"/>
  <c r="AK889" i="20" s="1"/>
  <c r="AI928" i="20"/>
  <c r="AM928" i="20" s="1"/>
  <c r="AG970" i="20"/>
  <c r="AK970" i="20" s="1"/>
  <c r="AG1022" i="20"/>
  <c r="AK1022" i="20" s="1"/>
  <c r="AI1103" i="20"/>
  <c r="AM1103" i="20" s="1"/>
  <c r="AH1150" i="20"/>
  <c r="AL1150" i="20" s="1"/>
  <c r="AG1206" i="20"/>
  <c r="AK1206" i="20" s="1"/>
  <c r="AF1251" i="20"/>
  <c r="AJ1251" i="20" s="1"/>
  <c r="AG1311" i="20"/>
  <c r="AK1311" i="20" s="1"/>
  <c r="AH1356" i="20"/>
  <c r="AL1356" i="20" s="1"/>
  <c r="AF1505" i="20"/>
  <c r="AJ1505" i="20" s="1"/>
  <c r="AF1587" i="20"/>
  <c r="AJ1587" i="20" s="1"/>
  <c r="AH1653" i="20"/>
  <c r="AL1653" i="20" s="1"/>
  <c r="D18" i="20"/>
  <c r="B18" i="20"/>
  <c r="D17" i="20"/>
  <c r="B17" i="20"/>
  <c r="AI190" i="20"/>
  <c r="AM190" i="20" s="1"/>
  <c r="AF193" i="20"/>
  <c r="AJ193" i="20" s="1"/>
  <c r="AF198" i="20"/>
  <c r="AJ198" i="20" s="1"/>
  <c r="AF201" i="20"/>
  <c r="AJ201" i="20" s="1"/>
  <c r="AF206" i="20"/>
  <c r="AJ206" i="20" s="1"/>
  <c r="AF214" i="20"/>
  <c r="AJ214" i="20" s="1"/>
  <c r="AG219" i="20"/>
  <c r="AK219" i="20" s="1"/>
  <c r="AF222" i="20"/>
  <c r="AJ222" i="20" s="1"/>
  <c r="AG227" i="20"/>
  <c r="AK227" i="20" s="1"/>
  <c r="AG232" i="20"/>
  <c r="AK232" i="20" s="1"/>
  <c r="AG235" i="20"/>
  <c r="AK235" i="20" s="1"/>
  <c r="AG240" i="20"/>
  <c r="AK240" i="20" s="1"/>
  <c r="AG248" i="20"/>
  <c r="AK248" i="20" s="1"/>
  <c r="AH253" i="20"/>
  <c r="AL253" i="20" s="1"/>
  <c r="AG256" i="20"/>
  <c r="AK256" i="20" s="1"/>
  <c r="AH261" i="20"/>
  <c r="AL261" i="20" s="1"/>
  <c r="AH266" i="20"/>
  <c r="AL266" i="20" s="1"/>
  <c r="AH269" i="20"/>
  <c r="AL269" i="20" s="1"/>
  <c r="AH274" i="20"/>
  <c r="AL274" i="20" s="1"/>
  <c r="AH282" i="20"/>
  <c r="AL282" i="20" s="1"/>
  <c r="AI287" i="20"/>
  <c r="AM287" i="20" s="1"/>
  <c r="AH290" i="20"/>
  <c r="AL290" i="20" s="1"/>
  <c r="AI295" i="20"/>
  <c r="AM295" i="20" s="1"/>
  <c r="AI300" i="20"/>
  <c r="AM300" i="20" s="1"/>
  <c r="AI303" i="20"/>
  <c r="AM303" i="20" s="1"/>
  <c r="AI308" i="20"/>
  <c r="AM308" i="20" s="1"/>
  <c r="AF311" i="20"/>
  <c r="AJ311" i="20" s="1"/>
  <c r="AI316" i="20"/>
  <c r="AM316" i="20" s="1"/>
  <c r="AF319" i="20"/>
  <c r="AJ319" i="20" s="1"/>
  <c r="AI324" i="20"/>
  <c r="AM324" i="20" s="1"/>
  <c r="AF327" i="20"/>
  <c r="AJ327" i="20" s="1"/>
  <c r="AF332" i="20"/>
  <c r="AJ332" i="20" s="1"/>
  <c r="AF340" i="20"/>
  <c r="AJ340" i="20" s="1"/>
  <c r="AG345" i="20"/>
  <c r="AK345" i="20" s="1"/>
  <c r="AF348" i="20"/>
  <c r="AJ348" i="20" s="1"/>
  <c r="AG353" i="20"/>
  <c r="AK353" i="20" s="1"/>
  <c r="AG361" i="20"/>
  <c r="AK361" i="20" s="1"/>
  <c r="AG366" i="20"/>
  <c r="AK366" i="20" s="1"/>
  <c r="AG374" i="20"/>
  <c r="AK374" i="20" s="1"/>
  <c r="AH379" i="20"/>
  <c r="AL379" i="20" s="1"/>
  <c r="AG382" i="20"/>
  <c r="AK382" i="20" s="1"/>
  <c r="AH387" i="20"/>
  <c r="AL387" i="20" s="1"/>
  <c r="AH395" i="20"/>
  <c r="AL395" i="20" s="1"/>
  <c r="AH400" i="20"/>
  <c r="AL400" i="20" s="1"/>
  <c r="AH408" i="20"/>
  <c r="AL408" i="20" s="1"/>
  <c r="AI413" i="20"/>
  <c r="AM413" i="20" s="1"/>
  <c r="AH416" i="20"/>
  <c r="AL416" i="20" s="1"/>
  <c r="AI421" i="20"/>
  <c r="AM421" i="20" s="1"/>
  <c r="AI429" i="20"/>
  <c r="AM429" i="20" s="1"/>
  <c r="AI434" i="20"/>
  <c r="AM434" i="20" s="1"/>
  <c r="AF437" i="20"/>
  <c r="AJ437" i="20" s="1"/>
  <c r="AI442" i="20"/>
  <c r="AM442" i="20" s="1"/>
  <c r="AF445" i="20"/>
  <c r="AJ445" i="20" s="1"/>
  <c r="AI450" i="20"/>
  <c r="AM450" i="20" s="1"/>
  <c r="AF453" i="20"/>
  <c r="AJ453" i="20" s="1"/>
  <c r="AF458" i="20"/>
  <c r="AJ458" i="20" s="1"/>
  <c r="AF461" i="20"/>
  <c r="AJ461" i="20" s="1"/>
  <c r="AF466" i="20"/>
  <c r="AJ466" i="20" s="1"/>
  <c r="AG471" i="20"/>
  <c r="AK471" i="20" s="1"/>
  <c r="AF474" i="20"/>
  <c r="AJ474" i="20" s="1"/>
  <c r="AG479" i="20"/>
  <c r="AK479" i="20" s="1"/>
  <c r="AG487" i="20"/>
  <c r="AK487" i="20" s="1"/>
  <c r="AG492" i="20"/>
  <c r="AK492" i="20" s="1"/>
  <c r="AG495" i="20"/>
  <c r="AK495" i="20" s="1"/>
  <c r="AG500" i="20"/>
  <c r="AK500" i="20" s="1"/>
  <c r="AH505" i="20"/>
  <c r="AL505" i="20" s="1"/>
  <c r="AG508" i="20"/>
  <c r="AK508" i="20" s="1"/>
  <c r="AH513" i="20"/>
  <c r="AL513" i="20" s="1"/>
  <c r="AH521" i="20"/>
  <c r="AL521" i="20" s="1"/>
  <c r="AH526" i="20"/>
  <c r="AL526" i="20" s="1"/>
  <c r="AH529" i="20"/>
  <c r="AL529" i="20" s="1"/>
  <c r="AH534" i="20"/>
  <c r="AL534" i="20" s="1"/>
  <c r="AI539" i="20"/>
  <c r="AM539" i="20" s="1"/>
  <c r="AH542" i="20"/>
  <c r="AL542" i="20" s="1"/>
  <c r="AI547" i="20"/>
  <c r="AM547" i="20" s="1"/>
  <c r="AI555" i="20"/>
  <c r="AM555" i="20" s="1"/>
  <c r="AI560" i="20"/>
  <c r="AM560" i="20" s="1"/>
  <c r="AI563" i="20"/>
  <c r="AM563" i="20" s="1"/>
  <c r="AI568" i="20"/>
  <c r="AM568" i="20" s="1"/>
  <c r="AF571" i="20"/>
  <c r="AJ571" i="20" s="1"/>
  <c r="AI576" i="20"/>
  <c r="AM576" i="20" s="1"/>
  <c r="AF579" i="20"/>
  <c r="AJ579" i="20" s="1"/>
  <c r="AF584" i="20"/>
  <c r="AJ584" i="20" s="1"/>
  <c r="AF587" i="20"/>
  <c r="AJ587" i="20" s="1"/>
  <c r="AF592" i="20"/>
  <c r="AJ592" i="20" s="1"/>
  <c r="AF600" i="20"/>
  <c r="AJ600" i="20" s="1"/>
  <c r="AG605" i="20"/>
  <c r="AK605" i="20" s="1"/>
  <c r="AG613" i="20"/>
  <c r="AK613" i="20" s="1"/>
  <c r="AG618" i="20"/>
  <c r="AK618" i="20" s="1"/>
  <c r="AG621" i="20"/>
  <c r="AK621" i="20" s="1"/>
  <c r="AG626" i="20"/>
  <c r="AK626" i="20" s="1"/>
  <c r="AG634" i="20"/>
  <c r="AK634" i="20" s="1"/>
  <c r="AH639" i="20"/>
  <c r="AL639" i="20" s="1"/>
  <c r="AH647" i="20"/>
  <c r="AL647" i="20" s="1"/>
  <c r="AH652" i="20"/>
  <c r="AL652" i="20" s="1"/>
  <c r="AH655" i="20"/>
  <c r="AL655" i="20" s="1"/>
  <c r="AH660" i="20"/>
  <c r="AL660" i="20" s="1"/>
  <c r="AH668" i="20"/>
  <c r="AL668" i="20" s="1"/>
  <c r="AI673" i="20"/>
  <c r="AM673" i="20" s="1"/>
  <c r="AI681" i="20"/>
  <c r="AM681" i="20" s="1"/>
  <c r="AI686" i="20"/>
  <c r="AM686" i="20" s="1"/>
  <c r="AI689" i="20"/>
  <c r="AM689" i="20" s="1"/>
  <c r="AI694" i="20"/>
  <c r="AM694" i="20" s="1"/>
  <c r="AF697" i="20"/>
  <c r="AJ697" i="20" s="1"/>
  <c r="AI702" i="20"/>
  <c r="AM702" i="20" s="1"/>
  <c r="AF705" i="20"/>
  <c r="AJ705" i="20" s="1"/>
  <c r="AF710" i="20"/>
  <c r="AJ710" i="20" s="1"/>
  <c r="AF713" i="20"/>
  <c r="AJ713" i="20" s="1"/>
  <c r="AF718" i="20"/>
  <c r="AJ718" i="20" s="1"/>
  <c r="AF726" i="20"/>
  <c r="AJ726" i="20" s="1"/>
  <c r="AG731" i="20"/>
  <c r="AK731" i="20" s="1"/>
  <c r="AG739" i="20"/>
  <c r="AK739" i="20" s="1"/>
  <c r="AG744" i="20"/>
  <c r="AK744" i="20" s="1"/>
  <c r="AG747" i="20"/>
  <c r="AK747" i="20" s="1"/>
  <c r="AG752" i="20"/>
  <c r="AK752" i="20" s="1"/>
  <c r="AG760" i="20"/>
  <c r="AK760" i="20" s="1"/>
  <c r="AH765" i="20"/>
  <c r="AL765" i="20" s="1"/>
  <c r="AG768" i="20"/>
  <c r="AK768" i="20" s="1"/>
  <c r="AH773" i="20"/>
  <c r="AL773" i="20" s="1"/>
  <c r="AH778" i="20"/>
  <c r="AL778" i="20" s="1"/>
  <c r="AH781" i="20"/>
  <c r="AL781" i="20" s="1"/>
  <c r="AH786" i="20"/>
  <c r="AL786" i="20" s="1"/>
  <c r="AH794" i="20"/>
  <c r="AL794" i="20" s="1"/>
  <c r="AI799" i="20"/>
  <c r="AM799" i="20" s="1"/>
  <c r="AH802" i="20"/>
  <c r="AL802" i="20" s="1"/>
  <c r="AI807" i="20"/>
  <c r="AM807" i="20" s="1"/>
  <c r="AI812" i="20"/>
  <c r="AM812" i="20" s="1"/>
  <c r="AG818" i="20"/>
  <c r="AK818" i="20" s="1"/>
  <c r="AF821" i="20"/>
  <c r="AJ821" i="20" s="1"/>
  <c r="AG832" i="20"/>
  <c r="AK832" i="20" s="1"/>
  <c r="AF835" i="20"/>
  <c r="AJ835" i="20" s="1"/>
  <c r="AF838" i="20"/>
  <c r="AJ838" i="20" s="1"/>
  <c r="AG846" i="20"/>
  <c r="AK846" i="20" s="1"/>
  <c r="AF849" i="20"/>
  <c r="AJ849" i="20" s="1"/>
  <c r="AF852" i="20"/>
  <c r="AJ852" i="20" s="1"/>
  <c r="AG860" i="20"/>
  <c r="AK860" i="20" s="1"/>
  <c r="AI863" i="20"/>
  <c r="AM863" i="20" s="1"/>
  <c r="AF866" i="20"/>
  <c r="AJ866" i="20" s="1"/>
  <c r="AG869" i="20"/>
  <c r="AK869" i="20" s="1"/>
  <c r="AG875" i="20"/>
  <c r="AK875" i="20" s="1"/>
  <c r="AG878" i="20"/>
  <c r="AK878" i="20" s="1"/>
  <c r="AF881" i="20"/>
  <c r="AJ881" i="20" s="1"/>
  <c r="AF884" i="20"/>
  <c r="AJ884" i="20" s="1"/>
  <c r="AF890" i="20"/>
  <c r="AJ890" i="20" s="1"/>
  <c r="AG893" i="20"/>
  <c r="AK893" i="20" s="1"/>
  <c r="AF899" i="20"/>
  <c r="AJ899" i="20" s="1"/>
  <c r="AG902" i="20"/>
  <c r="AK902" i="20" s="1"/>
  <c r="AF905" i="20"/>
  <c r="AJ905" i="20" s="1"/>
  <c r="AF908" i="20"/>
  <c r="AJ908" i="20" s="1"/>
  <c r="AF911" i="20"/>
  <c r="AJ911" i="20" s="1"/>
  <c r="AF924" i="20"/>
  <c r="AJ924" i="20" s="1"/>
  <c r="AI943" i="20"/>
  <c r="AM943" i="20" s="1"/>
  <c r="AH956" i="20"/>
  <c r="AL956" i="20" s="1"/>
  <c r="AG959" i="20"/>
  <c r="AK959" i="20" s="1"/>
  <c r="AI968" i="20"/>
  <c r="AM968" i="20" s="1"/>
  <c r="AG972" i="20"/>
  <c r="AK972" i="20" s="1"/>
  <c r="AG975" i="20"/>
  <c r="AK975" i="20" s="1"/>
  <c r="AI978" i="20"/>
  <c r="AM978" i="20" s="1"/>
  <c r="AF985" i="20"/>
  <c r="AJ985" i="20" s="1"/>
  <c r="AG988" i="20"/>
  <c r="AK988" i="20" s="1"/>
  <c r="AF991" i="20"/>
  <c r="AJ991" i="20" s="1"/>
  <c r="AI994" i="20"/>
  <c r="AM994" i="20" s="1"/>
  <c r="AF1001" i="20"/>
  <c r="AJ1001" i="20" s="1"/>
  <c r="AF1004" i="20"/>
  <c r="AJ1004" i="20" s="1"/>
  <c r="AF1007" i="20"/>
  <c r="AJ1007" i="20" s="1"/>
  <c r="AH1010" i="20"/>
  <c r="AL1010" i="20" s="1"/>
  <c r="AF1020" i="20"/>
  <c r="AJ1020" i="20" s="1"/>
  <c r="AF1069" i="20"/>
  <c r="AJ1069" i="20" s="1"/>
  <c r="AG1072" i="20"/>
  <c r="AK1072" i="20" s="1"/>
  <c r="AG1076" i="20"/>
  <c r="AK1076" i="20" s="1"/>
  <c r="AG1079" i="20"/>
  <c r="AK1079" i="20" s="1"/>
  <c r="AI1086" i="20"/>
  <c r="AM1086" i="20" s="1"/>
  <c r="AF1100" i="20"/>
  <c r="AJ1100" i="20" s="1"/>
  <c r="AF1107" i="20"/>
  <c r="AJ1107" i="20" s="1"/>
  <c r="AG1124" i="20"/>
  <c r="AK1124" i="20" s="1"/>
  <c r="AG1128" i="20"/>
  <c r="AK1128" i="20" s="1"/>
  <c r="AI1131" i="20"/>
  <c r="AM1131" i="20" s="1"/>
  <c r="AI1134" i="20"/>
  <c r="AM1134" i="20" s="1"/>
  <c r="AI1138" i="20"/>
  <c r="AM1138" i="20" s="1"/>
  <c r="AG1152" i="20"/>
  <c r="AK1152" i="20" s="1"/>
  <c r="AG1159" i="20"/>
  <c r="AK1159" i="20" s="1"/>
  <c r="AH1176" i="20"/>
  <c r="AL1176" i="20" s="1"/>
  <c r="AF1180" i="20"/>
  <c r="AJ1180" i="20" s="1"/>
  <c r="AI1183" i="20"/>
  <c r="AM1183" i="20" s="1"/>
  <c r="AF1197" i="20"/>
  <c r="AJ1197" i="20" s="1"/>
  <c r="AG1204" i="20"/>
  <c r="AK1204" i="20" s="1"/>
  <c r="AG1207" i="20"/>
  <c r="AK1207" i="20" s="1"/>
  <c r="AG1211" i="20"/>
  <c r="AK1211" i="20" s="1"/>
  <c r="AH1228" i="20"/>
  <c r="AL1228" i="20" s="1"/>
  <c r="AF1232" i="20"/>
  <c r="AJ1232" i="20" s="1"/>
  <c r="AF1249" i="20"/>
  <c r="AJ1249" i="20" s="1"/>
  <c r="AG1256" i="20"/>
  <c r="AK1256" i="20" s="1"/>
  <c r="AG1264" i="20"/>
  <c r="AK1264" i="20" s="1"/>
  <c r="AI1267" i="20"/>
  <c r="AM1267" i="20" s="1"/>
  <c r="AI1271" i="20"/>
  <c r="AM1271" i="20" s="1"/>
  <c r="AF1276" i="20"/>
  <c r="AJ1276" i="20" s="1"/>
  <c r="AG1283" i="20"/>
  <c r="AK1283" i="20" s="1"/>
  <c r="AF1288" i="20"/>
  <c r="AJ1288" i="20" s="1"/>
  <c r="AH1292" i="20"/>
  <c r="AL1292" i="20" s="1"/>
  <c r="AG1296" i="20"/>
  <c r="AK1296" i="20" s="1"/>
  <c r="AI1313" i="20"/>
  <c r="AM1313" i="20" s="1"/>
  <c r="AI1317" i="20"/>
  <c r="AM1317" i="20" s="1"/>
  <c r="AH1321" i="20"/>
  <c r="AL1321" i="20" s="1"/>
  <c r="AH1326" i="20"/>
  <c r="AL1326" i="20" s="1"/>
  <c r="AG1330" i="20"/>
  <c r="AK1330" i="20" s="1"/>
  <c r="AG1334" i="20"/>
  <c r="AK1334" i="20" s="1"/>
  <c r="AH1343" i="20"/>
  <c r="AL1343" i="20" s="1"/>
  <c r="AF1347" i="20"/>
  <c r="AJ1347" i="20" s="1"/>
  <c r="AH1352" i="20"/>
  <c r="AL1352" i="20" s="1"/>
  <c r="AI1356" i="20"/>
  <c r="AM1356" i="20" s="1"/>
  <c r="AG1366" i="20"/>
  <c r="AK1366" i="20" s="1"/>
  <c r="AG1370" i="20"/>
  <c r="AK1370" i="20" s="1"/>
  <c r="AI1374" i="20"/>
  <c r="AM1374" i="20" s="1"/>
  <c r="AF1384" i="20"/>
  <c r="AJ1384" i="20" s="1"/>
  <c r="AH1397" i="20"/>
  <c r="AL1397" i="20" s="1"/>
  <c r="AI1406" i="20"/>
  <c r="AM1406" i="20" s="1"/>
  <c r="AF1415" i="20"/>
  <c r="AJ1415" i="20" s="1"/>
  <c r="AH1420" i="20"/>
  <c r="AL1420" i="20" s="1"/>
  <c r="AG1424" i="20"/>
  <c r="AK1424" i="20" s="1"/>
  <c r="AH1447" i="20"/>
  <c r="AL1447" i="20" s="1"/>
  <c r="AI1451" i="20"/>
  <c r="AM1451" i="20" s="1"/>
  <c r="AF1474" i="20"/>
  <c r="AJ1474" i="20" s="1"/>
  <c r="AF1512" i="20"/>
  <c r="AJ1512" i="20" s="1"/>
  <c r="AF1518" i="20"/>
  <c r="AJ1518" i="20" s="1"/>
  <c r="AG1528" i="20"/>
  <c r="AK1528" i="20" s="1"/>
  <c r="AI1534" i="20"/>
  <c r="AM1534" i="20" s="1"/>
  <c r="AF1540" i="20"/>
  <c r="AJ1540" i="20" s="1"/>
  <c r="AG1545" i="20"/>
  <c r="AK1545" i="20" s="1"/>
  <c r="AI1551" i="20"/>
  <c r="AM1551" i="20" s="1"/>
  <c r="AG1556" i="20"/>
  <c r="AK1556" i="20" s="1"/>
  <c r="AI1561" i="20"/>
  <c r="AM1561" i="20" s="1"/>
  <c r="AI1620" i="20"/>
  <c r="AM1620" i="20" s="1"/>
  <c r="AG1626" i="20"/>
  <c r="AK1626" i="20" s="1"/>
  <c r="AI1638" i="20"/>
  <c r="AM1638" i="20" s="1"/>
  <c r="AG1644" i="20"/>
  <c r="AK1644" i="20" s="1"/>
  <c r="AH1656" i="20"/>
  <c r="AL1656" i="20" s="1"/>
  <c r="AH1662" i="20"/>
  <c r="AL1662" i="20" s="1"/>
  <c r="AI1667" i="20"/>
  <c r="AM1667" i="20" s="1"/>
  <c r="AF1685" i="20"/>
  <c r="AJ1685" i="20" s="1"/>
  <c r="AF188" i="20"/>
  <c r="AJ188" i="20" s="1"/>
  <c r="AG193" i="20"/>
  <c r="AK193" i="20" s="1"/>
  <c r="AG206" i="20"/>
  <c r="AK206" i="20" s="1"/>
  <c r="AG214" i="20"/>
  <c r="AK214" i="20" s="1"/>
  <c r="AH219" i="20"/>
  <c r="AL219" i="20" s="1"/>
  <c r="AG222" i="20"/>
  <c r="AK222" i="20" s="1"/>
  <c r="AH227" i="20"/>
  <c r="AL227" i="20" s="1"/>
  <c r="AH235" i="20"/>
  <c r="AL235" i="20" s="1"/>
  <c r="AH240" i="20"/>
  <c r="AL240" i="20" s="1"/>
  <c r="AH248" i="20"/>
  <c r="AL248" i="20" s="1"/>
  <c r="AI253" i="20"/>
  <c r="AM253" i="20" s="1"/>
  <c r="AH256" i="20"/>
  <c r="AL256" i="20" s="1"/>
  <c r="AI261" i="20"/>
  <c r="AM261" i="20" s="1"/>
  <c r="AI269" i="20"/>
  <c r="AM269" i="20" s="1"/>
  <c r="AI274" i="20"/>
  <c r="AM274" i="20" s="1"/>
  <c r="AF277" i="20"/>
  <c r="AJ277" i="20" s="1"/>
  <c r="AI282" i="20"/>
  <c r="AM282" i="20" s="1"/>
  <c r="AF285" i="20"/>
  <c r="AJ285" i="20" s="1"/>
  <c r="AI290" i="20"/>
  <c r="AM290" i="20" s="1"/>
  <c r="AF293" i="20"/>
  <c r="AJ293" i="20" s="1"/>
  <c r="AF298" i="20"/>
  <c r="AJ298" i="20" s="1"/>
  <c r="AF301" i="20"/>
  <c r="AJ301" i="20" s="1"/>
  <c r="AF306" i="20"/>
  <c r="AJ306" i="20" s="1"/>
  <c r="AG311" i="20"/>
  <c r="AK311" i="20" s="1"/>
  <c r="AF314" i="20"/>
  <c r="AJ314" i="20" s="1"/>
  <c r="AG319" i="20"/>
  <c r="AK319" i="20" s="1"/>
  <c r="AG327" i="20"/>
  <c r="AK327" i="20" s="1"/>
  <c r="AG332" i="20"/>
  <c r="AK332" i="20" s="1"/>
  <c r="AG335" i="20"/>
  <c r="AK335" i="20" s="1"/>
  <c r="AG340" i="20"/>
  <c r="AK340" i="20" s="1"/>
  <c r="AH345" i="20"/>
  <c r="AL345" i="20" s="1"/>
  <c r="AG348" i="20"/>
  <c r="AK348" i="20" s="1"/>
  <c r="AH353" i="20"/>
  <c r="AL353" i="20" s="1"/>
  <c r="AH361" i="20"/>
  <c r="AL361" i="20" s="1"/>
  <c r="AH366" i="20"/>
  <c r="AL366" i="20" s="1"/>
  <c r="AH369" i="20"/>
  <c r="AL369" i="20" s="1"/>
  <c r="AH374" i="20"/>
  <c r="AL374" i="20" s="1"/>
  <c r="AI379" i="20"/>
  <c r="AM379" i="20" s="1"/>
  <c r="AH382" i="20"/>
  <c r="AL382" i="20" s="1"/>
  <c r="AI387" i="20"/>
  <c r="AM387" i="20" s="1"/>
  <c r="AI395" i="20"/>
  <c r="AM395" i="20" s="1"/>
  <c r="AI400" i="20"/>
  <c r="AM400" i="20" s="1"/>
  <c r="AI403" i="20"/>
  <c r="AM403" i="20" s="1"/>
  <c r="AI408" i="20"/>
  <c r="AM408" i="20" s="1"/>
  <c r="AF411" i="20"/>
  <c r="AJ411" i="20" s="1"/>
  <c r="AI416" i="20"/>
  <c r="AM416" i="20" s="1"/>
  <c r="AF419" i="20"/>
  <c r="AJ419" i="20" s="1"/>
  <c r="AF424" i="20"/>
  <c r="AJ424" i="20" s="1"/>
  <c r="AF427" i="20"/>
  <c r="AJ427" i="20" s="1"/>
  <c r="AF432" i="20"/>
  <c r="AJ432" i="20" s="1"/>
  <c r="AF440" i="20"/>
  <c r="AJ440" i="20" s="1"/>
  <c r="AG445" i="20"/>
  <c r="AK445" i="20" s="1"/>
  <c r="AG453" i="20"/>
  <c r="AK453" i="20" s="1"/>
  <c r="AG458" i="20"/>
  <c r="AK458" i="20" s="1"/>
  <c r="AG461" i="20"/>
  <c r="AK461" i="20" s="1"/>
  <c r="AG466" i="20"/>
  <c r="AK466" i="20" s="1"/>
  <c r="AG474" i="20"/>
  <c r="AK474" i="20" s="1"/>
  <c r="AH479" i="20"/>
  <c r="AL479" i="20" s="1"/>
  <c r="AH487" i="20"/>
  <c r="AL487" i="20" s="1"/>
  <c r="AH492" i="20"/>
  <c r="AL492" i="20" s="1"/>
  <c r="AH495" i="20"/>
  <c r="AL495" i="20" s="1"/>
  <c r="AH500" i="20"/>
  <c r="AL500" i="20" s="1"/>
  <c r="AH508" i="20"/>
  <c r="AL508" i="20" s="1"/>
  <c r="AI513" i="20"/>
  <c r="AM513" i="20" s="1"/>
  <c r="AI521" i="20"/>
  <c r="AM521" i="20" s="1"/>
  <c r="AI526" i="20"/>
  <c r="AM526" i="20" s="1"/>
  <c r="AI529" i="20"/>
  <c r="AM529" i="20" s="1"/>
  <c r="AI534" i="20"/>
  <c r="AM534" i="20" s="1"/>
  <c r="AF537" i="20"/>
  <c r="AJ537" i="20" s="1"/>
  <c r="AI542" i="20"/>
  <c r="AM542" i="20" s="1"/>
  <c r="AF545" i="20"/>
  <c r="AJ545" i="20" s="1"/>
  <c r="AF550" i="20"/>
  <c r="AJ550" i="20" s="1"/>
  <c r="AF553" i="20"/>
  <c r="AJ553" i="20" s="1"/>
  <c r="AF558" i="20"/>
  <c r="AJ558" i="20" s="1"/>
  <c r="AF566" i="20"/>
  <c r="AJ566" i="20" s="1"/>
  <c r="AG571" i="20"/>
  <c r="AK571" i="20" s="1"/>
  <c r="AF574" i="20"/>
  <c r="AJ574" i="20" s="1"/>
  <c r="AG579" i="20"/>
  <c r="AK579" i="20" s="1"/>
  <c r="AG584" i="20"/>
  <c r="AK584" i="20" s="1"/>
  <c r="AG587" i="20"/>
  <c r="AK587" i="20" s="1"/>
  <c r="AG592" i="20"/>
  <c r="AK592" i="20" s="1"/>
  <c r="AG600" i="20"/>
  <c r="AK600" i="20" s="1"/>
  <c r="AH605" i="20"/>
  <c r="AL605" i="20" s="1"/>
  <c r="AG608" i="20"/>
  <c r="AK608" i="20" s="1"/>
  <c r="AH613" i="20"/>
  <c r="AL613" i="20" s="1"/>
  <c r="AH618" i="20"/>
  <c r="AL618" i="20" s="1"/>
  <c r="AH621" i="20"/>
  <c r="AL621" i="20" s="1"/>
  <c r="AH626" i="20"/>
  <c r="AL626" i="20" s="1"/>
  <c r="AH634" i="20"/>
  <c r="AL634" i="20" s="1"/>
  <c r="AI639" i="20"/>
  <c r="AM639" i="20" s="1"/>
  <c r="AH642" i="20"/>
  <c r="AL642" i="20" s="1"/>
  <c r="AI647" i="20"/>
  <c r="AM647" i="20" s="1"/>
  <c r="AI652" i="20"/>
  <c r="AM652" i="20" s="1"/>
  <c r="AI655" i="20"/>
  <c r="AM655" i="20" s="1"/>
  <c r="AI660" i="20"/>
  <c r="AM660" i="20" s="1"/>
  <c r="AF663" i="20"/>
  <c r="AJ663" i="20" s="1"/>
  <c r="AI668" i="20"/>
  <c r="AM668" i="20" s="1"/>
  <c r="AF671" i="20"/>
  <c r="AJ671" i="20" s="1"/>
  <c r="AI676" i="20"/>
  <c r="AM676" i="20" s="1"/>
  <c r="AF679" i="20"/>
  <c r="AJ679" i="20" s="1"/>
  <c r="AF684" i="20"/>
  <c r="AJ684" i="20" s="1"/>
  <c r="AF692" i="20"/>
  <c r="AJ692" i="20" s="1"/>
  <c r="AG697" i="20"/>
  <c r="AK697" i="20" s="1"/>
  <c r="AF700" i="20"/>
  <c r="AJ700" i="20" s="1"/>
  <c r="AG705" i="20"/>
  <c r="AK705" i="20" s="1"/>
  <c r="AG713" i="20"/>
  <c r="AK713" i="20" s="1"/>
  <c r="AG718" i="20"/>
  <c r="AK718" i="20" s="1"/>
  <c r="AG726" i="20"/>
  <c r="AK726" i="20" s="1"/>
  <c r="AH731" i="20"/>
  <c r="AL731" i="20" s="1"/>
  <c r="AG734" i="20"/>
  <c r="AK734" i="20" s="1"/>
  <c r="AH739" i="20"/>
  <c r="AL739" i="20" s="1"/>
  <c r="AH747" i="20"/>
  <c r="AL747" i="20" s="1"/>
  <c r="AH752" i="20"/>
  <c r="AL752" i="20" s="1"/>
  <c r="AH760" i="20"/>
  <c r="AL760" i="20" s="1"/>
  <c r="AI765" i="20"/>
  <c r="AM765" i="20" s="1"/>
  <c r="AH768" i="20"/>
  <c r="AL768" i="20" s="1"/>
  <c r="AI773" i="20"/>
  <c r="AM773" i="20" s="1"/>
  <c r="AI781" i="20"/>
  <c r="AM781" i="20" s="1"/>
  <c r="AI786" i="20"/>
  <c r="AM786" i="20" s="1"/>
  <c r="AF789" i="20"/>
  <c r="AJ789" i="20" s="1"/>
  <c r="AI794" i="20"/>
  <c r="AM794" i="20" s="1"/>
  <c r="AF797" i="20"/>
  <c r="AJ797" i="20" s="1"/>
  <c r="AI802" i="20"/>
  <c r="AM802" i="20" s="1"/>
  <c r="AF805" i="20"/>
  <c r="AJ805" i="20" s="1"/>
  <c r="AF810" i="20"/>
  <c r="AJ810" i="20" s="1"/>
  <c r="AF813" i="20"/>
  <c r="AJ813" i="20" s="1"/>
  <c r="AH818" i="20"/>
  <c r="AL818" i="20" s="1"/>
  <c r="AG821" i="20"/>
  <c r="AK821" i="20" s="1"/>
  <c r="AF827" i="20"/>
  <c r="AJ827" i="20" s="1"/>
  <c r="AH832" i="20"/>
  <c r="AL832" i="20" s="1"/>
  <c r="AG835" i="20"/>
  <c r="AK835" i="20" s="1"/>
  <c r="AG838" i="20"/>
  <c r="AK838" i="20" s="1"/>
  <c r="AF841" i="20"/>
  <c r="AJ841" i="20" s="1"/>
  <c r="AH846" i="20"/>
  <c r="AL846" i="20" s="1"/>
  <c r="AG852" i="20"/>
  <c r="AK852" i="20" s="1"/>
  <c r="AF855" i="20"/>
  <c r="AJ855" i="20" s="1"/>
  <c r="AH860" i="20"/>
  <c r="AL860" i="20" s="1"/>
  <c r="AG866" i="20"/>
  <c r="AK866" i="20" s="1"/>
  <c r="AH869" i="20"/>
  <c r="AL869" i="20" s="1"/>
  <c r="AF872" i="20"/>
  <c r="AJ872" i="20" s="1"/>
  <c r="AH878" i="20"/>
  <c r="AL878" i="20" s="1"/>
  <c r="AG881" i="20"/>
  <c r="AK881" i="20" s="1"/>
  <c r="AG884" i="20"/>
  <c r="AK884" i="20" s="1"/>
  <c r="AI887" i="20"/>
  <c r="AM887" i="20" s="1"/>
  <c r="AI890" i="20"/>
  <c r="AM890" i="20" s="1"/>
  <c r="AH893" i="20"/>
  <c r="AL893" i="20" s="1"/>
  <c r="AF896" i="20"/>
  <c r="AJ896" i="20" s="1"/>
  <c r="AG899" i="20"/>
  <c r="AK899" i="20" s="1"/>
  <c r="AH902" i="20"/>
  <c r="AL902" i="20" s="1"/>
  <c r="AI905" i="20"/>
  <c r="AM905" i="20" s="1"/>
  <c r="AG908" i="20"/>
  <c r="AK908" i="20" s="1"/>
  <c r="AG911" i="20"/>
  <c r="AK911" i="20" s="1"/>
  <c r="AF921" i="20"/>
  <c r="AJ921" i="20" s="1"/>
  <c r="AG924" i="20"/>
  <c r="AK924" i="20" s="1"/>
  <c r="AF937" i="20"/>
  <c r="AJ937" i="20" s="1"/>
  <c r="AF940" i="20"/>
  <c r="AJ940" i="20" s="1"/>
  <c r="AI956" i="20"/>
  <c r="AM956" i="20" s="1"/>
  <c r="AI959" i="20"/>
  <c r="AM959" i="20" s="1"/>
  <c r="AI969" i="20"/>
  <c r="AM969" i="20" s="1"/>
  <c r="AH972" i="20"/>
  <c r="AL972" i="20" s="1"/>
  <c r="AI975" i="20"/>
  <c r="AM975" i="20" s="1"/>
  <c r="AG985" i="20"/>
  <c r="AK985" i="20" s="1"/>
  <c r="AH988" i="20"/>
  <c r="AL988" i="20" s="1"/>
  <c r="AG991" i="20"/>
  <c r="AK991" i="20" s="1"/>
  <c r="AG1001" i="20"/>
  <c r="AK1001" i="20" s="1"/>
  <c r="AG1004" i="20"/>
  <c r="AK1004" i="20" s="1"/>
  <c r="AG1007" i="20"/>
  <c r="AK1007" i="20" s="1"/>
  <c r="AF1017" i="20"/>
  <c r="AJ1017" i="20" s="1"/>
  <c r="AG1020" i="20"/>
  <c r="AK1020" i="20" s="1"/>
  <c r="AF1023" i="20"/>
  <c r="AJ1023" i="20" s="1"/>
  <c r="AF1033" i="20"/>
  <c r="AJ1033" i="20" s="1"/>
  <c r="AF1036" i="20"/>
  <c r="AJ1036" i="20" s="1"/>
  <c r="AI1052" i="20"/>
  <c r="AM1052" i="20" s="1"/>
  <c r="AG1069" i="20"/>
  <c r="AK1069" i="20" s="1"/>
  <c r="AH1072" i="20"/>
  <c r="AL1072" i="20" s="1"/>
  <c r="AH1076" i="20"/>
  <c r="AL1076" i="20" s="1"/>
  <c r="AI1079" i="20"/>
  <c r="AM1079" i="20" s="1"/>
  <c r="AF1093" i="20"/>
  <c r="AJ1093" i="20" s="1"/>
  <c r="AF1097" i="20"/>
  <c r="AJ1097" i="20" s="1"/>
  <c r="AG1100" i="20"/>
  <c r="AK1100" i="20" s="1"/>
  <c r="AI1107" i="20"/>
  <c r="AM1107" i="20" s="1"/>
  <c r="AI1124" i="20"/>
  <c r="AM1124" i="20" s="1"/>
  <c r="AH1128" i="20"/>
  <c r="AL1128" i="20" s="1"/>
  <c r="AF1142" i="20"/>
  <c r="AJ1142" i="20" s="1"/>
  <c r="AF1145" i="20"/>
  <c r="AJ1145" i="20" s="1"/>
  <c r="AF1149" i="20"/>
  <c r="AJ1149" i="20" s="1"/>
  <c r="AH1152" i="20"/>
  <c r="AL1152" i="20" s="1"/>
  <c r="AI1159" i="20"/>
  <c r="AM1159" i="20" s="1"/>
  <c r="AI1176" i="20"/>
  <c r="AM1176" i="20" s="1"/>
  <c r="AG1180" i="20"/>
  <c r="AK1180" i="20" s="1"/>
  <c r="AG1197" i="20"/>
  <c r="AK1197" i="20" s="1"/>
  <c r="AG1201" i="20"/>
  <c r="AK1201" i="20" s="1"/>
  <c r="AH1204" i="20"/>
  <c r="AL1204" i="20" s="1"/>
  <c r="AI1207" i="20"/>
  <c r="AM1207" i="20" s="1"/>
  <c r="AI1211" i="20"/>
  <c r="AM1211" i="20" s="1"/>
  <c r="AF1225" i="20"/>
  <c r="AJ1225" i="20" s="1"/>
  <c r="AI1228" i="20"/>
  <c r="AM1228" i="20" s="1"/>
  <c r="AG1232" i="20"/>
  <c r="AK1232" i="20" s="1"/>
  <c r="AG1249" i="20"/>
  <c r="AK1249" i="20" s="1"/>
  <c r="AH1256" i="20"/>
  <c r="AL1256" i="20" s="1"/>
  <c r="AH1264" i="20"/>
  <c r="AL1264" i="20" s="1"/>
  <c r="AG1276" i="20"/>
  <c r="AK1276" i="20" s="1"/>
  <c r="AH1283" i="20"/>
  <c r="AL1283" i="20" s="1"/>
  <c r="AG1288" i="20"/>
  <c r="AK1288" i="20" s="1"/>
  <c r="AI1292" i="20"/>
  <c r="AM1292" i="20" s="1"/>
  <c r="AH1296" i="20"/>
  <c r="AL1296" i="20" s="1"/>
  <c r="AH1301" i="20"/>
  <c r="AL1301" i="20" s="1"/>
  <c r="AF1309" i="20"/>
  <c r="AJ1309" i="20" s="1"/>
  <c r="AI1321" i="20"/>
  <c r="AM1321" i="20" s="1"/>
  <c r="AI1326" i="20"/>
  <c r="AM1326" i="20" s="1"/>
  <c r="AH1330" i="20"/>
  <c r="AL1330" i="20" s="1"/>
  <c r="AH1334" i="20"/>
  <c r="AL1334" i="20" s="1"/>
  <c r="AI1343" i="20"/>
  <c r="AM1343" i="20" s="1"/>
  <c r="AI1347" i="20"/>
  <c r="AM1347" i="20" s="1"/>
  <c r="AI1352" i="20"/>
  <c r="AM1352" i="20" s="1"/>
  <c r="AF1361" i="20"/>
  <c r="AJ1361" i="20" s="1"/>
  <c r="AH1366" i="20"/>
  <c r="AL1366" i="20" s="1"/>
  <c r="AH1370" i="20"/>
  <c r="AL1370" i="20" s="1"/>
  <c r="AG1384" i="20"/>
  <c r="AK1384" i="20" s="1"/>
  <c r="AF1388" i="20"/>
  <c r="AJ1388" i="20" s="1"/>
  <c r="AF1393" i="20"/>
  <c r="AJ1393" i="20" s="1"/>
  <c r="AI1397" i="20"/>
  <c r="AM1397" i="20" s="1"/>
  <c r="AF1411" i="20"/>
  <c r="AJ1411" i="20" s="1"/>
  <c r="AI1415" i="20"/>
  <c r="AM1415" i="20" s="1"/>
  <c r="AI1420" i="20"/>
  <c r="AM1420" i="20" s="1"/>
  <c r="AH1424" i="20"/>
  <c r="AL1424" i="20" s="1"/>
  <c r="AG1442" i="20"/>
  <c r="AK1442" i="20" s="1"/>
  <c r="AI1447" i="20"/>
  <c r="AM1447" i="20" s="1"/>
  <c r="AF1465" i="20"/>
  <c r="AJ1465" i="20" s="1"/>
  <c r="AG1474" i="20"/>
  <c r="AK1474" i="20" s="1"/>
  <c r="AG1488" i="20"/>
  <c r="AK1488" i="20" s="1"/>
  <c r="AH1492" i="20"/>
  <c r="AL1492" i="20" s="1"/>
  <c r="AF1497" i="20"/>
  <c r="AJ1497" i="20" s="1"/>
  <c r="AG1512" i="20"/>
  <c r="AK1512" i="20" s="1"/>
  <c r="AG1518" i="20"/>
  <c r="AK1518" i="20" s="1"/>
  <c r="AF1523" i="20"/>
  <c r="AJ1523" i="20" s="1"/>
  <c r="AH1528" i="20"/>
  <c r="AL1528" i="20" s="1"/>
  <c r="AG1540" i="20"/>
  <c r="AK1540" i="20" s="1"/>
  <c r="AH1545" i="20"/>
  <c r="AL1545" i="20" s="1"/>
  <c r="AH1556" i="20"/>
  <c r="AL1556" i="20" s="1"/>
  <c r="AG1568" i="20"/>
  <c r="AK1568" i="20" s="1"/>
  <c r="AH1644" i="20"/>
  <c r="AL1644" i="20" s="1"/>
  <c r="AI1662" i="20"/>
  <c r="AM1662" i="20" s="1"/>
  <c r="AG1680" i="20"/>
  <c r="AK1680" i="20" s="1"/>
  <c r="AG1685" i="20"/>
  <c r="AK1685" i="20" s="1"/>
  <c r="AG188" i="20"/>
  <c r="AH193" i="20"/>
  <c r="AH201" i="20"/>
  <c r="AL201" i="20" s="1"/>
  <c r="AH206" i="20"/>
  <c r="AL206" i="20" s="1"/>
  <c r="AH209" i="20"/>
  <c r="AL209" i="20" s="1"/>
  <c r="AH214" i="20"/>
  <c r="AL214" i="20" s="1"/>
  <c r="AI219" i="20"/>
  <c r="AM219" i="20" s="1"/>
  <c r="AH222" i="20"/>
  <c r="AL222" i="20" s="1"/>
  <c r="AI227" i="20"/>
  <c r="AM227" i="20" s="1"/>
  <c r="AI235" i="20"/>
  <c r="AM235" i="20" s="1"/>
  <c r="AI240" i="20"/>
  <c r="AM240" i="20" s="1"/>
  <c r="AI243" i="20"/>
  <c r="AM243" i="20" s="1"/>
  <c r="AI248" i="20"/>
  <c r="AM248" i="20" s="1"/>
  <c r="AF251" i="20"/>
  <c r="AJ251" i="20" s="1"/>
  <c r="AI256" i="20"/>
  <c r="AM256" i="20" s="1"/>
  <c r="AF259" i="20"/>
  <c r="AJ259" i="20" s="1"/>
  <c r="AF264" i="20"/>
  <c r="AJ264" i="20" s="1"/>
  <c r="AF267" i="20"/>
  <c r="AJ267" i="20" s="1"/>
  <c r="AF272" i="20"/>
  <c r="AJ272" i="20" s="1"/>
  <c r="AF280" i="20"/>
  <c r="AJ280" i="20" s="1"/>
  <c r="AG285" i="20"/>
  <c r="AK285" i="20" s="1"/>
  <c r="AG293" i="20"/>
  <c r="AK293" i="20" s="1"/>
  <c r="AG298" i="20"/>
  <c r="AK298" i="20" s="1"/>
  <c r="AG301" i="20"/>
  <c r="AK301" i="20" s="1"/>
  <c r="AG306" i="20"/>
  <c r="AK306" i="20" s="1"/>
  <c r="AG314" i="20"/>
  <c r="AK314" i="20" s="1"/>
  <c r="AH319" i="20"/>
  <c r="AL319" i="20" s="1"/>
  <c r="AH327" i="20"/>
  <c r="AL327" i="20" s="1"/>
  <c r="AH332" i="20"/>
  <c r="AL332" i="20" s="1"/>
  <c r="AH335" i="20"/>
  <c r="AL335" i="20" s="1"/>
  <c r="AH340" i="20"/>
  <c r="AL340" i="20" s="1"/>
  <c r="AH348" i="20"/>
  <c r="AL348" i="20" s="1"/>
  <c r="AI353" i="20"/>
  <c r="AM353" i="20" s="1"/>
  <c r="AI361" i="20"/>
  <c r="AM361" i="20" s="1"/>
  <c r="AI366" i="20"/>
  <c r="AM366" i="20" s="1"/>
  <c r="AI369" i="20"/>
  <c r="AM369" i="20" s="1"/>
  <c r="AI374" i="20"/>
  <c r="AM374" i="20" s="1"/>
  <c r="AF377" i="20"/>
  <c r="AJ377" i="20" s="1"/>
  <c r="AI382" i="20"/>
  <c r="AM382" i="20" s="1"/>
  <c r="AF385" i="20"/>
  <c r="AJ385" i="20" s="1"/>
  <c r="AF390" i="20"/>
  <c r="AJ390" i="20" s="1"/>
  <c r="AF393" i="20"/>
  <c r="AJ393" i="20" s="1"/>
  <c r="AF398" i="20"/>
  <c r="AJ398" i="20" s="1"/>
  <c r="AF406" i="20"/>
  <c r="AJ406" i="20" s="1"/>
  <c r="AG411" i="20"/>
  <c r="AK411" i="20" s="1"/>
  <c r="AF414" i="20"/>
  <c r="AJ414" i="20" s="1"/>
  <c r="AG419" i="20"/>
  <c r="AK419" i="20" s="1"/>
  <c r="AG424" i="20"/>
  <c r="AK424" i="20" s="1"/>
  <c r="AG427" i="20"/>
  <c r="AK427" i="20" s="1"/>
  <c r="AG432" i="20"/>
  <c r="AK432" i="20" s="1"/>
  <c r="AG440" i="20"/>
  <c r="AK440" i="20" s="1"/>
  <c r="AH445" i="20"/>
  <c r="AL445" i="20" s="1"/>
  <c r="AG448" i="20"/>
  <c r="AK448" i="20" s="1"/>
  <c r="AH453" i="20"/>
  <c r="AL453" i="20" s="1"/>
  <c r="AH458" i="20"/>
  <c r="AL458" i="20" s="1"/>
  <c r="AH461" i="20"/>
  <c r="AL461" i="20" s="1"/>
  <c r="AH466" i="20"/>
  <c r="AL466" i="20" s="1"/>
  <c r="AH474" i="20"/>
  <c r="AL474" i="20" s="1"/>
  <c r="AI479" i="20"/>
  <c r="AM479" i="20" s="1"/>
  <c r="AH482" i="20"/>
  <c r="AL482" i="20" s="1"/>
  <c r="AI487" i="20"/>
  <c r="AM487" i="20" s="1"/>
  <c r="AI492" i="20"/>
  <c r="AM492" i="20" s="1"/>
  <c r="AI495" i="20"/>
  <c r="AM495" i="20" s="1"/>
  <c r="AI500" i="20"/>
  <c r="AM500" i="20" s="1"/>
  <c r="AF503" i="20"/>
  <c r="AJ503" i="20" s="1"/>
  <c r="AI508" i="20"/>
  <c r="AM508" i="20" s="1"/>
  <c r="AF511" i="20"/>
  <c r="AJ511" i="20" s="1"/>
  <c r="AI516" i="20"/>
  <c r="AM516" i="20" s="1"/>
  <c r="AF519" i="20"/>
  <c r="AJ519" i="20" s="1"/>
  <c r="AF524" i="20"/>
  <c r="AJ524" i="20" s="1"/>
  <c r="AF532" i="20"/>
  <c r="AJ532" i="20" s="1"/>
  <c r="AG537" i="20"/>
  <c r="AK537" i="20" s="1"/>
  <c r="AF540" i="20"/>
  <c r="AJ540" i="20" s="1"/>
  <c r="AG545" i="20"/>
  <c r="AK545" i="20" s="1"/>
  <c r="AG553" i="20"/>
  <c r="AK553" i="20" s="1"/>
  <c r="AG558" i="20"/>
  <c r="AK558" i="20" s="1"/>
  <c r="AG566" i="20"/>
  <c r="AK566" i="20" s="1"/>
  <c r="AH571" i="20"/>
  <c r="AL571" i="20" s="1"/>
  <c r="AG574" i="20"/>
  <c r="AK574" i="20" s="1"/>
  <c r="AH579" i="20"/>
  <c r="AL579" i="20" s="1"/>
  <c r="AH587" i="20"/>
  <c r="AL587" i="20" s="1"/>
  <c r="AH592" i="20"/>
  <c r="AL592" i="20" s="1"/>
  <c r="AH600" i="20"/>
  <c r="AL600" i="20" s="1"/>
  <c r="AI605" i="20"/>
  <c r="AM605" i="20" s="1"/>
  <c r="AH608" i="20"/>
  <c r="AL608" i="20" s="1"/>
  <c r="AI613" i="20"/>
  <c r="AM613" i="20" s="1"/>
  <c r="AI621" i="20"/>
  <c r="AM621" i="20" s="1"/>
  <c r="AI626" i="20"/>
  <c r="AM626" i="20" s="1"/>
  <c r="AF629" i="20"/>
  <c r="AJ629" i="20" s="1"/>
  <c r="AI634" i="20"/>
  <c r="AM634" i="20" s="1"/>
  <c r="AF637" i="20"/>
  <c r="AJ637" i="20" s="1"/>
  <c r="AI642" i="20"/>
  <c r="AM642" i="20" s="1"/>
  <c r="AF645" i="20"/>
  <c r="AJ645" i="20" s="1"/>
  <c r="AF650" i="20"/>
  <c r="AJ650" i="20" s="1"/>
  <c r="AF653" i="20"/>
  <c r="AJ653" i="20" s="1"/>
  <c r="AF658" i="20"/>
  <c r="AJ658" i="20" s="1"/>
  <c r="AG663" i="20"/>
  <c r="AK663" i="20" s="1"/>
  <c r="AF666" i="20"/>
  <c r="AJ666" i="20" s="1"/>
  <c r="AG671" i="20"/>
  <c r="AK671" i="20" s="1"/>
  <c r="AG679" i="20"/>
  <c r="AK679" i="20" s="1"/>
  <c r="AG684" i="20"/>
  <c r="AK684" i="20" s="1"/>
  <c r="AG687" i="20"/>
  <c r="AK687" i="20" s="1"/>
  <c r="AG692" i="20"/>
  <c r="AK692" i="20" s="1"/>
  <c r="AH697" i="20"/>
  <c r="AL697" i="20" s="1"/>
  <c r="AG700" i="20"/>
  <c r="AK700" i="20" s="1"/>
  <c r="AH705" i="20"/>
  <c r="AL705" i="20" s="1"/>
  <c r="AH713" i="20"/>
  <c r="AL713" i="20" s="1"/>
  <c r="AH718" i="20"/>
  <c r="AL718" i="20" s="1"/>
  <c r="AH721" i="20"/>
  <c r="AL721" i="20" s="1"/>
  <c r="AH726" i="20"/>
  <c r="AL726" i="20" s="1"/>
  <c r="AI731" i="20"/>
  <c r="AM731" i="20" s="1"/>
  <c r="AH734" i="20"/>
  <c r="AL734" i="20" s="1"/>
  <c r="AI739" i="20"/>
  <c r="AM739" i="20" s="1"/>
  <c r="AI747" i="20"/>
  <c r="AM747" i="20" s="1"/>
  <c r="AI752" i="20"/>
  <c r="AM752" i="20" s="1"/>
  <c r="AI755" i="20"/>
  <c r="AM755" i="20" s="1"/>
  <c r="AI760" i="20"/>
  <c r="AM760" i="20" s="1"/>
  <c r="AF763" i="20"/>
  <c r="AJ763" i="20" s="1"/>
  <c r="AI768" i="20"/>
  <c r="AM768" i="20" s="1"/>
  <c r="AF771" i="20"/>
  <c r="AJ771" i="20" s="1"/>
  <c r="AF776" i="20"/>
  <c r="AJ776" i="20" s="1"/>
  <c r="AF779" i="20"/>
  <c r="AJ779" i="20" s="1"/>
  <c r="AF784" i="20"/>
  <c r="AJ784" i="20" s="1"/>
  <c r="AF792" i="20"/>
  <c r="AJ792" i="20" s="1"/>
  <c r="AG797" i="20"/>
  <c r="AK797" i="20" s="1"/>
  <c r="AG805" i="20"/>
  <c r="AK805" i="20" s="1"/>
  <c r="AG810" i="20"/>
  <c r="AK810" i="20" s="1"/>
  <c r="AG813" i="20"/>
  <c r="AK813" i="20" s="1"/>
  <c r="AI818" i="20"/>
  <c r="AM818" i="20" s="1"/>
  <c r="AH821" i="20"/>
  <c r="AL821" i="20" s="1"/>
  <c r="AH824" i="20"/>
  <c r="AL824" i="20" s="1"/>
  <c r="AG827" i="20"/>
  <c r="AK827" i="20" s="1"/>
  <c r="AI832" i="20"/>
  <c r="AM832" i="20" s="1"/>
  <c r="AH835" i="20"/>
  <c r="AL835" i="20" s="1"/>
  <c r="AH838" i="20"/>
  <c r="AL838" i="20" s="1"/>
  <c r="AG841" i="20"/>
  <c r="AK841" i="20" s="1"/>
  <c r="AI846" i="20"/>
  <c r="AM846" i="20" s="1"/>
  <c r="AH852" i="20"/>
  <c r="AL852" i="20" s="1"/>
  <c r="AG855" i="20"/>
  <c r="AK855" i="20" s="1"/>
  <c r="AF861" i="20"/>
  <c r="AJ861" i="20" s="1"/>
  <c r="AH866" i="20"/>
  <c r="AL866" i="20" s="1"/>
  <c r="AI869" i="20"/>
  <c r="AM869" i="20" s="1"/>
  <c r="AG872" i="20"/>
  <c r="AK872" i="20" s="1"/>
  <c r="AI878" i="20"/>
  <c r="AM878" i="20" s="1"/>
  <c r="AH881" i="20"/>
  <c r="AL881" i="20" s="1"/>
  <c r="AH884" i="20"/>
  <c r="AL884" i="20" s="1"/>
  <c r="AI893" i="20"/>
  <c r="AM893" i="20" s="1"/>
  <c r="AG896" i="20"/>
  <c r="AK896" i="20" s="1"/>
  <c r="AI902" i="20"/>
  <c r="AM902" i="20" s="1"/>
  <c r="AH908" i="20"/>
  <c r="AL908" i="20" s="1"/>
  <c r="AI911" i="20"/>
  <c r="AM911" i="20" s="1"/>
  <c r="AF918" i="20"/>
  <c r="AJ918" i="20" s="1"/>
  <c r="AG921" i="20"/>
  <c r="AK921" i="20" s="1"/>
  <c r="AH924" i="20"/>
  <c r="AL924" i="20" s="1"/>
  <c r="AG937" i="20"/>
  <c r="AK937" i="20" s="1"/>
  <c r="AF953" i="20"/>
  <c r="AJ953" i="20" s="1"/>
  <c r="AI972" i="20"/>
  <c r="AM972" i="20" s="1"/>
  <c r="AG982" i="20"/>
  <c r="AK982" i="20" s="1"/>
  <c r="AI985" i="20"/>
  <c r="AM985" i="20" s="1"/>
  <c r="AI988" i="20"/>
  <c r="AM988" i="20" s="1"/>
  <c r="AF998" i="20"/>
  <c r="AJ998" i="20" s="1"/>
  <c r="AI1001" i="20"/>
  <c r="AM1001" i="20" s="1"/>
  <c r="AH1004" i="20"/>
  <c r="AL1004" i="20" s="1"/>
  <c r="AF1014" i="20"/>
  <c r="AJ1014" i="20" s="1"/>
  <c r="AG1017" i="20"/>
  <c r="AK1017" i="20" s="1"/>
  <c r="AH1020" i="20"/>
  <c r="AL1020" i="20" s="1"/>
  <c r="AG1033" i="20"/>
  <c r="AK1033" i="20" s="1"/>
  <c r="AG1036" i="20"/>
  <c r="AK1036" i="20" s="1"/>
  <c r="AF1049" i="20"/>
  <c r="AJ1049" i="20" s="1"/>
  <c r="AG1062" i="20"/>
  <c r="AK1062" i="20" s="1"/>
  <c r="AI1069" i="20"/>
  <c r="AM1069" i="20" s="1"/>
  <c r="AI1072" i="20"/>
  <c r="AM1072" i="20" s="1"/>
  <c r="AI1076" i="20"/>
  <c r="AM1076" i="20" s="1"/>
  <c r="AF1090" i="20"/>
  <c r="AJ1090" i="20" s="1"/>
  <c r="AG1093" i="20"/>
  <c r="AK1093" i="20" s="1"/>
  <c r="AG1097" i="20"/>
  <c r="AK1097" i="20" s="1"/>
  <c r="AH1100" i="20"/>
  <c r="AL1100" i="20" s="1"/>
  <c r="AF1114" i="20"/>
  <c r="AJ1114" i="20" s="1"/>
  <c r="AF1118" i="20"/>
  <c r="AJ1118" i="20" s="1"/>
  <c r="AI1121" i="20"/>
  <c r="AM1121" i="20" s="1"/>
  <c r="AI1128" i="20"/>
  <c r="AM1128" i="20" s="1"/>
  <c r="AF1135" i="20"/>
  <c r="AJ1135" i="20" s="1"/>
  <c r="AG1142" i="20"/>
  <c r="AK1142" i="20" s="1"/>
  <c r="AG1145" i="20"/>
  <c r="AK1145" i="20" s="1"/>
  <c r="AG1149" i="20"/>
  <c r="AK1149" i="20" s="1"/>
  <c r="AI1152" i="20"/>
  <c r="AM1152" i="20" s="1"/>
  <c r="AF1166" i="20"/>
  <c r="AJ1166" i="20" s="1"/>
  <c r="AF1170" i="20"/>
  <c r="AJ1170" i="20" s="1"/>
  <c r="AF1173" i="20"/>
  <c r="AJ1173" i="20" s="1"/>
  <c r="AG1194" i="20"/>
  <c r="AK1194" i="20" s="1"/>
  <c r="AI1197" i="20"/>
  <c r="AM1197" i="20" s="1"/>
  <c r="AI1201" i="20"/>
  <c r="AM1201" i="20" s="1"/>
  <c r="AI1204" i="20"/>
  <c r="AM1204" i="20" s="1"/>
  <c r="AF1218" i="20"/>
  <c r="AJ1218" i="20" s="1"/>
  <c r="AF1222" i="20"/>
  <c r="AJ1222" i="20" s="1"/>
  <c r="AG1225" i="20"/>
  <c r="AK1225" i="20" s="1"/>
  <c r="AH1232" i="20"/>
  <c r="AL1232" i="20" s="1"/>
  <c r="AF1246" i="20"/>
  <c r="AJ1246" i="20" s="1"/>
  <c r="AI1249" i="20"/>
  <c r="AM1249" i="20" s="1"/>
  <c r="AI1253" i="20"/>
  <c r="AM1253" i="20" s="1"/>
  <c r="AI1256" i="20"/>
  <c r="AM1256" i="20" s="1"/>
  <c r="AI1264" i="20"/>
  <c r="AM1264" i="20" s="1"/>
  <c r="AI1268" i="20"/>
  <c r="AM1268" i="20" s="1"/>
  <c r="AH1276" i="20"/>
  <c r="AL1276" i="20" s="1"/>
  <c r="AF1280" i="20"/>
  <c r="AJ1280" i="20" s="1"/>
  <c r="AF1284" i="20"/>
  <c r="AJ1284" i="20" s="1"/>
  <c r="AH1288" i="20"/>
  <c r="AL1288" i="20" s="1"/>
  <c r="AI1296" i="20"/>
  <c r="AM1296" i="20" s="1"/>
  <c r="AI1301" i="20"/>
  <c r="AM1301" i="20" s="1"/>
  <c r="AG1309" i="20"/>
  <c r="AK1309" i="20" s="1"/>
  <c r="AF1318" i="20"/>
  <c r="AJ1318" i="20" s="1"/>
  <c r="AI1330" i="20"/>
  <c r="AM1330" i="20" s="1"/>
  <c r="AI1334" i="20"/>
  <c r="AM1334" i="20" s="1"/>
  <c r="AH1339" i="20"/>
  <c r="AL1339" i="20" s="1"/>
  <c r="AH1357" i="20"/>
  <c r="AL1357" i="20" s="1"/>
  <c r="AH1361" i="20"/>
  <c r="AL1361" i="20" s="1"/>
  <c r="AI1366" i="20"/>
  <c r="AM1366" i="20" s="1"/>
  <c r="AI1370" i="20"/>
  <c r="AM1370" i="20" s="1"/>
  <c r="AH1384" i="20"/>
  <c r="AL1384" i="20" s="1"/>
  <c r="AG1388" i="20"/>
  <c r="AK1388" i="20" s="1"/>
  <c r="AG1402" i="20"/>
  <c r="AK1402" i="20" s="1"/>
  <c r="AH1411" i="20"/>
  <c r="AL1411" i="20" s="1"/>
  <c r="AI1424" i="20"/>
  <c r="AM1424" i="20" s="1"/>
  <c r="AG1434" i="20"/>
  <c r="AK1434" i="20" s="1"/>
  <c r="AI1438" i="20"/>
  <c r="AM1438" i="20" s="1"/>
  <c r="AH1442" i="20"/>
  <c r="AL1442" i="20" s="1"/>
  <c r="AF1452" i="20"/>
  <c r="AJ1452" i="20" s="1"/>
  <c r="AH1465" i="20"/>
  <c r="AL1465" i="20" s="1"/>
  <c r="AH1488" i="20"/>
  <c r="AL1488" i="20" s="1"/>
  <c r="AI1492" i="20"/>
  <c r="AM1492" i="20" s="1"/>
  <c r="AH1497" i="20"/>
  <c r="AL1497" i="20" s="1"/>
  <c r="AI1512" i="20"/>
  <c r="AM1512" i="20" s="1"/>
  <c r="AH1518" i="20"/>
  <c r="AL1518" i="20" s="1"/>
  <c r="AG1523" i="20"/>
  <c r="AK1523" i="20" s="1"/>
  <c r="AG1529" i="20"/>
  <c r="AK1529" i="20" s="1"/>
  <c r="AI1535" i="20"/>
  <c r="AM1535" i="20" s="1"/>
  <c r="AH1540" i="20"/>
  <c r="AL1540" i="20" s="1"/>
  <c r="AI1545" i="20"/>
  <c r="AM1545" i="20" s="1"/>
  <c r="AI1568" i="20"/>
  <c r="AM1568" i="20" s="1"/>
  <c r="AI1573" i="20"/>
  <c r="AM1573" i="20" s="1"/>
  <c r="AF1579" i="20"/>
  <c r="AJ1579" i="20" s="1"/>
  <c r="AF1597" i="20"/>
  <c r="AJ1597" i="20" s="1"/>
  <c r="AF1650" i="20"/>
  <c r="AJ1650" i="20" s="1"/>
  <c r="AH1674" i="20"/>
  <c r="AL1674" i="20" s="1"/>
  <c r="AH1680" i="20"/>
  <c r="AL1680" i="20" s="1"/>
  <c r="AI1683" i="20"/>
  <c r="AM1683" i="20" s="1"/>
  <c r="AH1681" i="20"/>
  <c r="AL1681" i="20" s="1"/>
  <c r="AG1679" i="20"/>
  <c r="AK1679" i="20" s="1"/>
  <c r="AF1677" i="20"/>
  <c r="AJ1677" i="20" s="1"/>
  <c r="AI1666" i="20"/>
  <c r="AM1666" i="20" s="1"/>
  <c r="AH1664" i="20"/>
  <c r="AL1664" i="20" s="1"/>
  <c r="AG1662" i="20"/>
  <c r="AK1662" i="20" s="1"/>
  <c r="AF1660" i="20"/>
  <c r="AJ1660" i="20" s="1"/>
  <c r="AI1651" i="20"/>
  <c r="AM1651" i="20" s="1"/>
  <c r="AH1649" i="20"/>
  <c r="AL1649" i="20" s="1"/>
  <c r="AG1647" i="20"/>
  <c r="AK1647" i="20" s="1"/>
  <c r="AF1645" i="20"/>
  <c r="AJ1645" i="20" s="1"/>
  <c r="AI1634" i="20"/>
  <c r="AM1634" i="20" s="1"/>
  <c r="AH1632" i="20"/>
  <c r="AL1632" i="20" s="1"/>
  <c r="AG1630" i="20"/>
  <c r="AK1630" i="20" s="1"/>
  <c r="AF1628" i="20"/>
  <c r="AJ1628" i="20" s="1"/>
  <c r="AI1619" i="20"/>
  <c r="AM1619" i="20" s="1"/>
  <c r="AH1617" i="20"/>
  <c r="AL1617" i="20" s="1"/>
  <c r="AG1615" i="20"/>
  <c r="AK1615" i="20" s="1"/>
  <c r="AF1613" i="20"/>
  <c r="AJ1613" i="20" s="1"/>
  <c r="AI1602" i="20"/>
  <c r="AM1602" i="20" s="1"/>
  <c r="AH1600" i="20"/>
  <c r="AL1600" i="20" s="1"/>
  <c r="AG1598" i="20"/>
  <c r="AK1598" i="20" s="1"/>
  <c r="AF1596" i="20"/>
  <c r="AJ1596" i="20" s="1"/>
  <c r="AI1587" i="20"/>
  <c r="AM1587" i="20" s="1"/>
  <c r="AH1585" i="20"/>
  <c r="AL1585" i="20" s="1"/>
  <c r="AG1583" i="20"/>
  <c r="AK1583" i="20" s="1"/>
  <c r="AF1581" i="20"/>
  <c r="AJ1581" i="20" s="1"/>
  <c r="AI1570" i="20"/>
  <c r="AM1570" i="20" s="1"/>
  <c r="AH1568" i="20"/>
  <c r="AL1568" i="20" s="1"/>
  <c r="AG1566" i="20"/>
  <c r="AK1566" i="20" s="1"/>
  <c r="AF1564" i="20"/>
  <c r="AJ1564" i="20" s="1"/>
  <c r="AI1555" i="20"/>
  <c r="AM1555" i="20" s="1"/>
  <c r="AH1553" i="20"/>
  <c r="AL1553" i="20" s="1"/>
  <c r="AG1551" i="20"/>
  <c r="AK1551" i="20" s="1"/>
  <c r="AF1549" i="20"/>
  <c r="AJ1549" i="20" s="1"/>
  <c r="AI1538" i="20"/>
  <c r="AM1538" i="20" s="1"/>
  <c r="AH1536" i="20"/>
  <c r="AL1536" i="20" s="1"/>
  <c r="AG1534" i="20"/>
  <c r="AK1534" i="20" s="1"/>
  <c r="AF1532" i="20"/>
  <c r="AJ1532" i="20" s="1"/>
  <c r="AI1523" i="20"/>
  <c r="AM1523" i="20" s="1"/>
  <c r="AH1521" i="20"/>
  <c r="AL1521" i="20" s="1"/>
  <c r="AG1519" i="20"/>
  <c r="AK1519" i="20" s="1"/>
  <c r="AG1517" i="20"/>
  <c r="AK1517" i="20" s="1"/>
  <c r="AG1515" i="20"/>
  <c r="AK1515" i="20" s="1"/>
  <c r="AG1513" i="20"/>
  <c r="AK1513" i="20" s="1"/>
  <c r="AG1511" i="20"/>
  <c r="AK1511" i="20" s="1"/>
  <c r="AG1509" i="20"/>
  <c r="AK1509" i="20" s="1"/>
  <c r="AG1507" i="20"/>
  <c r="AK1507" i="20" s="1"/>
  <c r="AG1505" i="20"/>
  <c r="AK1505" i="20" s="1"/>
  <c r="AG1503" i="20"/>
  <c r="AK1503" i="20" s="1"/>
  <c r="AG1501" i="20"/>
  <c r="AK1501" i="20" s="1"/>
  <c r="AG1499" i="20"/>
  <c r="AK1499" i="20" s="1"/>
  <c r="AG1497" i="20"/>
  <c r="AK1497" i="20" s="1"/>
  <c r="AG1495" i="20"/>
  <c r="AK1495" i="20" s="1"/>
  <c r="AG1493" i="20"/>
  <c r="AK1493" i="20" s="1"/>
  <c r="AG1491" i="20"/>
  <c r="AK1491" i="20" s="1"/>
  <c r="AG1489" i="20"/>
  <c r="AK1489" i="20" s="1"/>
  <c r="AG1487" i="20"/>
  <c r="AK1487" i="20" s="1"/>
  <c r="AG1485" i="20"/>
  <c r="AK1485" i="20" s="1"/>
  <c r="AG1483" i="20"/>
  <c r="AK1483" i="20" s="1"/>
  <c r="AG1481" i="20"/>
  <c r="AK1481" i="20" s="1"/>
  <c r="AG1479" i="20"/>
  <c r="AK1479" i="20" s="1"/>
  <c r="AG1477" i="20"/>
  <c r="AK1477" i="20" s="1"/>
  <c r="AG1475" i="20"/>
  <c r="AK1475" i="20" s="1"/>
  <c r="AG1473" i="20"/>
  <c r="AK1473" i="20" s="1"/>
  <c r="AG1471" i="20"/>
  <c r="AK1471" i="20" s="1"/>
  <c r="AG1469" i="20"/>
  <c r="AK1469" i="20" s="1"/>
  <c r="AG1467" i="20"/>
  <c r="AK1467" i="20" s="1"/>
  <c r="AG1465" i="20"/>
  <c r="AK1465" i="20" s="1"/>
  <c r="AG1463" i="20"/>
  <c r="AK1463" i="20" s="1"/>
  <c r="AG1461" i="20"/>
  <c r="AK1461" i="20" s="1"/>
  <c r="AG1459" i="20"/>
  <c r="AK1459" i="20" s="1"/>
  <c r="AG1457" i="20"/>
  <c r="AK1457" i="20" s="1"/>
  <c r="AG1455" i="20"/>
  <c r="AK1455" i="20" s="1"/>
  <c r="AG1453" i="20"/>
  <c r="AK1453" i="20" s="1"/>
  <c r="AG1451" i="20"/>
  <c r="AK1451" i="20" s="1"/>
  <c r="AG1449" i="20"/>
  <c r="AK1449" i="20" s="1"/>
  <c r="AG1447" i="20"/>
  <c r="AK1447" i="20" s="1"/>
  <c r="AG1445" i="20"/>
  <c r="AK1445" i="20" s="1"/>
  <c r="AG1443" i="20"/>
  <c r="AK1443" i="20" s="1"/>
  <c r="AG1441" i="20"/>
  <c r="AK1441" i="20" s="1"/>
  <c r="AG1439" i="20"/>
  <c r="AK1439" i="20" s="1"/>
  <c r="AG1437" i="20"/>
  <c r="AK1437" i="20" s="1"/>
  <c r="AG1435" i="20"/>
  <c r="AK1435" i="20" s="1"/>
  <c r="AG1433" i="20"/>
  <c r="AK1433" i="20" s="1"/>
  <c r="AG1431" i="20"/>
  <c r="AK1431" i="20" s="1"/>
  <c r="AG1429" i="20"/>
  <c r="AK1429" i="20" s="1"/>
  <c r="AG1427" i="20"/>
  <c r="AK1427" i="20" s="1"/>
  <c r="AG1425" i="20"/>
  <c r="AK1425" i="20" s="1"/>
  <c r="AG1423" i="20"/>
  <c r="AK1423" i="20" s="1"/>
  <c r="AG1421" i="20"/>
  <c r="AK1421" i="20" s="1"/>
  <c r="AG1419" i="20"/>
  <c r="AK1419" i="20" s="1"/>
  <c r="AG1417" i="20"/>
  <c r="AK1417" i="20" s="1"/>
  <c r="AG1415" i="20"/>
  <c r="AK1415" i="20" s="1"/>
  <c r="AG1413" i="20"/>
  <c r="AK1413" i="20" s="1"/>
  <c r="AG1411" i="20"/>
  <c r="AK1411" i="20" s="1"/>
  <c r="AG1409" i="20"/>
  <c r="AK1409" i="20" s="1"/>
  <c r="AG1407" i="20"/>
  <c r="AK1407" i="20" s="1"/>
  <c r="AG1405" i="20"/>
  <c r="AK1405" i="20" s="1"/>
  <c r="AG1403" i="20"/>
  <c r="AK1403" i="20" s="1"/>
  <c r="AG1401" i="20"/>
  <c r="AK1401" i="20" s="1"/>
  <c r="AG1399" i="20"/>
  <c r="AK1399" i="20" s="1"/>
  <c r="AG1397" i="20"/>
  <c r="AK1397" i="20" s="1"/>
  <c r="AG1395" i="20"/>
  <c r="AK1395" i="20" s="1"/>
  <c r="AG1393" i="20"/>
  <c r="AK1393" i="20" s="1"/>
  <c r="AG1391" i="20"/>
  <c r="AK1391" i="20" s="1"/>
  <c r="AG1389" i="20"/>
  <c r="AK1389" i="20" s="1"/>
  <c r="AG1387" i="20"/>
  <c r="AK1387" i="20" s="1"/>
  <c r="AG1385" i="20"/>
  <c r="AK1385" i="20" s="1"/>
  <c r="AG1383" i="20"/>
  <c r="AK1383" i="20" s="1"/>
  <c r="AG1381" i="20"/>
  <c r="AK1381" i="20" s="1"/>
  <c r="AG1379" i="20"/>
  <c r="AK1379" i="20" s="1"/>
  <c r="AG1377" i="20"/>
  <c r="AK1377" i="20" s="1"/>
  <c r="AG1375" i="20"/>
  <c r="AK1375" i="20" s="1"/>
  <c r="AG1373" i="20"/>
  <c r="AK1373" i="20" s="1"/>
  <c r="AG1371" i="20"/>
  <c r="AK1371" i="20" s="1"/>
  <c r="AG1369" i="20"/>
  <c r="AK1369" i="20" s="1"/>
  <c r="AG1367" i="20"/>
  <c r="AK1367" i="20" s="1"/>
  <c r="AG1365" i="20"/>
  <c r="AK1365" i="20" s="1"/>
  <c r="AG1363" i="20"/>
  <c r="AK1363" i="20" s="1"/>
  <c r="AG1361" i="20"/>
  <c r="AK1361" i="20" s="1"/>
  <c r="AG1359" i="20"/>
  <c r="AK1359" i="20" s="1"/>
  <c r="AG1357" i="20"/>
  <c r="AK1357" i="20" s="1"/>
  <c r="AG1355" i="20"/>
  <c r="AK1355" i="20" s="1"/>
  <c r="AG1353" i="20"/>
  <c r="AK1353" i="20" s="1"/>
  <c r="AG1351" i="20"/>
  <c r="AK1351" i="20" s="1"/>
  <c r="AG1349" i="20"/>
  <c r="AK1349" i="20" s="1"/>
  <c r="AG1347" i="20"/>
  <c r="AK1347" i="20" s="1"/>
  <c r="AG1345" i="20"/>
  <c r="AK1345" i="20" s="1"/>
  <c r="AG1343" i="20"/>
  <c r="AK1343" i="20" s="1"/>
  <c r="AG1341" i="20"/>
  <c r="AK1341" i="20" s="1"/>
  <c r="AG1339" i="20"/>
  <c r="AK1339" i="20" s="1"/>
  <c r="AI1685" i="20"/>
  <c r="AM1685" i="20" s="1"/>
  <c r="AG1683" i="20"/>
  <c r="AK1683" i="20" s="1"/>
  <c r="AI1676" i="20"/>
  <c r="AM1676" i="20" s="1"/>
  <c r="AG1674" i="20"/>
  <c r="AK1674" i="20" s="1"/>
  <c r="AH1667" i="20"/>
  <c r="AL1667" i="20" s="1"/>
  <c r="AF1665" i="20"/>
  <c r="AJ1665" i="20" s="1"/>
  <c r="AH1658" i="20"/>
  <c r="AL1658" i="20" s="1"/>
  <c r="AF1656" i="20"/>
  <c r="AJ1656" i="20" s="1"/>
  <c r="AH1651" i="20"/>
  <c r="AL1651" i="20" s="1"/>
  <c r="AF1649" i="20"/>
  <c r="AJ1649" i="20" s="1"/>
  <c r="AH1642" i="20"/>
  <c r="AL1642" i="20" s="1"/>
  <c r="AF1640" i="20"/>
  <c r="AJ1640" i="20" s="1"/>
  <c r="AI1635" i="20"/>
  <c r="AM1635" i="20" s="1"/>
  <c r="AG1633" i="20"/>
  <c r="AK1633" i="20" s="1"/>
  <c r="AI1626" i="20"/>
  <c r="AM1626" i="20" s="1"/>
  <c r="AG1624" i="20"/>
  <c r="AK1624" i="20" s="1"/>
  <c r="AG1617" i="20"/>
  <c r="AK1617" i="20" s="1"/>
  <c r="AI1610" i="20"/>
  <c r="AM1610" i="20" s="1"/>
  <c r="AG1608" i="20"/>
  <c r="AK1608" i="20" s="1"/>
  <c r="AH1601" i="20"/>
  <c r="AL1601" i="20" s="1"/>
  <c r="AF1599" i="20"/>
  <c r="AJ1599" i="20" s="1"/>
  <c r="AH1592" i="20"/>
  <c r="AL1592" i="20" s="1"/>
  <c r="AF1590" i="20"/>
  <c r="AJ1590" i="20" s="1"/>
  <c r="AI1585" i="20"/>
  <c r="AM1585" i="20" s="1"/>
  <c r="AF1583" i="20"/>
  <c r="AJ1583" i="20" s="1"/>
  <c r="AH1576" i="20"/>
  <c r="AL1576" i="20" s="1"/>
  <c r="AF1574" i="20"/>
  <c r="AJ1574" i="20" s="1"/>
  <c r="AI1569" i="20"/>
  <c r="AM1569" i="20" s="1"/>
  <c r="AG1567" i="20"/>
  <c r="AK1567" i="20" s="1"/>
  <c r="AI1560" i="20"/>
  <c r="AM1560" i="20" s="1"/>
  <c r="AG1558" i="20"/>
  <c r="AK1558" i="20" s="1"/>
  <c r="AH1551" i="20"/>
  <c r="AL1551" i="20" s="1"/>
  <c r="AI1544" i="20"/>
  <c r="AM1544" i="20" s="1"/>
  <c r="AG1542" i="20"/>
  <c r="AK1542" i="20" s="1"/>
  <c r="AH1535" i="20"/>
  <c r="AL1535" i="20" s="1"/>
  <c r="AF1533" i="20"/>
  <c r="AJ1533" i="20" s="1"/>
  <c r="AH1526" i="20"/>
  <c r="AL1526" i="20" s="1"/>
  <c r="AF1524" i="20"/>
  <c r="AJ1524" i="20" s="1"/>
  <c r="AI1519" i="20"/>
  <c r="AM1519" i="20" s="1"/>
  <c r="AH1517" i="20"/>
  <c r="AL1517" i="20" s="1"/>
  <c r="AF1515" i="20"/>
  <c r="AJ1515" i="20" s="1"/>
  <c r="AI1504" i="20"/>
  <c r="AM1504" i="20" s="1"/>
  <c r="AH1502" i="20"/>
  <c r="AL1502" i="20" s="1"/>
  <c r="AG1500" i="20"/>
  <c r="AK1500" i="20" s="1"/>
  <c r="AF1498" i="20"/>
  <c r="AJ1498" i="20" s="1"/>
  <c r="AH1685" i="20"/>
  <c r="AL1685" i="20" s="1"/>
  <c r="AF1683" i="20"/>
  <c r="AJ1683" i="20" s="1"/>
  <c r="AH1676" i="20"/>
  <c r="AL1676" i="20" s="1"/>
  <c r="AF1674" i="20"/>
  <c r="AJ1674" i="20" s="1"/>
  <c r="AI1669" i="20"/>
  <c r="AM1669" i="20" s="1"/>
  <c r="AG1667" i="20"/>
  <c r="AK1667" i="20" s="1"/>
  <c r="AI1660" i="20"/>
  <c r="AM1660" i="20" s="1"/>
  <c r="AG1658" i="20"/>
  <c r="AK1658" i="20" s="1"/>
  <c r="AI1653" i="20"/>
  <c r="AM1653" i="20" s="1"/>
  <c r="AG1651" i="20"/>
  <c r="AK1651" i="20" s="1"/>
  <c r="AI1644" i="20"/>
  <c r="AM1644" i="20" s="1"/>
  <c r="AG1642" i="20"/>
  <c r="AK1642" i="20" s="1"/>
  <c r="AH1635" i="20"/>
  <c r="AL1635" i="20" s="1"/>
  <c r="AF1633" i="20"/>
  <c r="AJ1633" i="20" s="1"/>
  <c r="AH1626" i="20"/>
  <c r="AL1626" i="20" s="1"/>
  <c r="AF1624" i="20"/>
  <c r="AJ1624" i="20" s="1"/>
  <c r="AH1619" i="20"/>
  <c r="AL1619" i="20" s="1"/>
  <c r="AF1617" i="20"/>
  <c r="AJ1617" i="20" s="1"/>
  <c r="AH1610" i="20"/>
  <c r="AL1610" i="20" s="1"/>
  <c r="AF1608" i="20"/>
  <c r="AJ1608" i="20" s="1"/>
  <c r="AI1603" i="20"/>
  <c r="AM1603" i="20" s="1"/>
  <c r="AG1601" i="20"/>
  <c r="AK1601" i="20" s="1"/>
  <c r="AI1594" i="20"/>
  <c r="AM1594" i="20" s="1"/>
  <c r="AG1592" i="20"/>
  <c r="AK1592" i="20" s="1"/>
  <c r="AG1585" i="20"/>
  <c r="AK1585" i="20" s="1"/>
  <c r="AI1578" i="20"/>
  <c r="AM1578" i="20" s="1"/>
  <c r="AG1576" i="20"/>
  <c r="AK1576" i="20" s="1"/>
  <c r="AH1569" i="20"/>
  <c r="AL1569" i="20" s="1"/>
  <c r="AF1567" i="20"/>
  <c r="AJ1567" i="20" s="1"/>
  <c r="AH1560" i="20"/>
  <c r="AL1560" i="20" s="1"/>
  <c r="AF1558" i="20"/>
  <c r="AJ1558" i="20" s="1"/>
  <c r="AI1553" i="20"/>
  <c r="AM1553" i="20" s="1"/>
  <c r="AF1551" i="20"/>
  <c r="AJ1551" i="20" s="1"/>
  <c r="AH1544" i="20"/>
  <c r="AL1544" i="20" s="1"/>
  <c r="AF1542" i="20"/>
  <c r="AJ1542" i="20" s="1"/>
  <c r="AI1537" i="20"/>
  <c r="AM1537" i="20" s="1"/>
  <c r="AG1535" i="20"/>
  <c r="AK1535" i="20" s="1"/>
  <c r="AI1528" i="20"/>
  <c r="AM1528" i="20" s="1"/>
  <c r="AG1526" i="20"/>
  <c r="AK1526" i="20" s="1"/>
  <c r="AH1519" i="20"/>
  <c r="AL1519" i="20" s="1"/>
  <c r="AF1517" i="20"/>
  <c r="AJ1517" i="20" s="1"/>
  <c r="AI1506" i="20"/>
  <c r="AM1506" i="20" s="1"/>
  <c r="AH1504" i="20"/>
  <c r="AL1504" i="20" s="1"/>
  <c r="AG1502" i="20"/>
  <c r="AK1502" i="20" s="1"/>
  <c r="AF1500" i="20"/>
  <c r="AJ1500" i="20" s="1"/>
  <c r="AI1489" i="20"/>
  <c r="AM1489" i="20" s="1"/>
  <c r="AH1487" i="20"/>
  <c r="AL1487" i="20" s="1"/>
  <c r="AF1485" i="20"/>
  <c r="AJ1485" i="20" s="1"/>
  <c r="AI1474" i="20"/>
  <c r="AM1474" i="20" s="1"/>
  <c r="AH1472" i="20"/>
  <c r="AL1472" i="20" s="1"/>
  <c r="AG1470" i="20"/>
  <c r="AK1470" i="20" s="1"/>
  <c r="AF1468" i="20"/>
  <c r="AJ1468" i="20" s="1"/>
  <c r="AI1457" i="20"/>
  <c r="AM1457" i="20" s="1"/>
  <c r="AH1455" i="20"/>
  <c r="AL1455" i="20" s="1"/>
  <c r="AF1453" i="20"/>
  <c r="AJ1453" i="20" s="1"/>
  <c r="AI1442" i="20"/>
  <c r="AM1442" i="20" s="1"/>
  <c r="AH1440" i="20"/>
  <c r="AL1440" i="20" s="1"/>
  <c r="AG1438" i="20"/>
  <c r="AK1438" i="20" s="1"/>
  <c r="AF1436" i="20"/>
  <c r="AJ1436" i="20" s="1"/>
  <c r="AI1425" i="20"/>
  <c r="AM1425" i="20" s="1"/>
  <c r="AH1423" i="20"/>
  <c r="AL1423" i="20" s="1"/>
  <c r="AF1421" i="20"/>
  <c r="AJ1421" i="20" s="1"/>
  <c r="AI1410" i="20"/>
  <c r="AM1410" i="20" s="1"/>
  <c r="AH1408" i="20"/>
  <c r="AL1408" i="20" s="1"/>
  <c r="AG1406" i="20"/>
  <c r="AK1406" i="20" s="1"/>
  <c r="AF1404" i="20"/>
  <c r="AJ1404" i="20" s="1"/>
  <c r="AI1393" i="20"/>
  <c r="AM1393" i="20" s="1"/>
  <c r="AH1391" i="20"/>
  <c r="AL1391" i="20" s="1"/>
  <c r="AF1389" i="20"/>
  <c r="AJ1389" i="20" s="1"/>
  <c r="AI1378" i="20"/>
  <c r="AM1378" i="20" s="1"/>
  <c r="AH1376" i="20"/>
  <c r="AL1376" i="20" s="1"/>
  <c r="AG1374" i="20"/>
  <c r="AK1374" i="20" s="1"/>
  <c r="AF1372" i="20"/>
  <c r="AJ1372" i="20" s="1"/>
  <c r="AI1361" i="20"/>
  <c r="AM1361" i="20" s="1"/>
  <c r="AH1359" i="20"/>
  <c r="AL1359" i="20" s="1"/>
  <c r="AF1357" i="20"/>
  <c r="AJ1357" i="20" s="1"/>
  <c r="AI1346" i="20"/>
  <c r="AM1346" i="20" s="1"/>
  <c r="AH1344" i="20"/>
  <c r="AL1344" i="20" s="1"/>
  <c r="AG1342" i="20"/>
  <c r="AK1342" i="20" s="1"/>
  <c r="AF1340" i="20"/>
  <c r="AJ1340" i="20" s="1"/>
  <c r="AI1687" i="20"/>
  <c r="AM1687" i="20" s="1"/>
  <c r="AI1682" i="20"/>
  <c r="AM1682" i="20" s="1"/>
  <c r="AH1677" i="20"/>
  <c r="AL1677" i="20" s="1"/>
  <c r="AG1672" i="20"/>
  <c r="AK1672" i="20" s="1"/>
  <c r="AH1669" i="20"/>
  <c r="AL1669" i="20" s="1"/>
  <c r="AG1664" i="20"/>
  <c r="AK1664" i="20" s="1"/>
  <c r="AF1659" i="20"/>
  <c r="AJ1659" i="20" s="1"/>
  <c r="AF1654" i="20"/>
  <c r="AJ1654" i="20" s="1"/>
  <c r="AF1651" i="20"/>
  <c r="AJ1651" i="20" s="1"/>
  <c r="AF1646" i="20"/>
  <c r="AJ1646" i="20" s="1"/>
  <c r="AI1643" i="20"/>
  <c r="AM1643" i="20" s="1"/>
  <c r="AH1638" i="20"/>
  <c r="AL1638" i="20" s="1"/>
  <c r="AI1630" i="20"/>
  <c r="AM1630" i="20" s="1"/>
  <c r="AG1625" i="20"/>
  <c r="AK1625" i="20" s="1"/>
  <c r="AG1620" i="20"/>
  <c r="AK1620" i="20" s="1"/>
  <c r="AG1612" i="20"/>
  <c r="AK1612" i="20" s="1"/>
  <c r="AF1607" i="20"/>
  <c r="AJ1607" i="20" s="1"/>
  <c r="AI1604" i="20"/>
  <c r="AM1604" i="20" s="1"/>
  <c r="AH1599" i="20"/>
  <c r="AL1599" i="20" s="1"/>
  <c r="AF1594" i="20"/>
  <c r="AJ1594" i="20" s="1"/>
  <c r="AH1591" i="20"/>
  <c r="AL1591" i="20" s="1"/>
  <c r="AH1586" i="20"/>
  <c r="AL1586" i="20" s="1"/>
  <c r="AG1581" i="20"/>
  <c r="AK1581" i="20" s="1"/>
  <c r="AH1578" i="20"/>
  <c r="AL1578" i="20" s="1"/>
  <c r="AG1573" i="20"/>
  <c r="AK1573" i="20" s="1"/>
  <c r="AF1568" i="20"/>
  <c r="AJ1568" i="20" s="1"/>
  <c r="AI1565" i="20"/>
  <c r="AM1565" i="20" s="1"/>
  <c r="AG1560" i="20"/>
  <c r="AK1560" i="20" s="1"/>
  <c r="AI1557" i="20"/>
  <c r="AM1557" i="20" s="1"/>
  <c r="AI1552" i="20"/>
  <c r="AM1552" i="20" s="1"/>
  <c r="AH1547" i="20"/>
  <c r="AL1547" i="20" s="1"/>
  <c r="AH1539" i="20"/>
  <c r="AL1539" i="20" s="1"/>
  <c r="AH1534" i="20"/>
  <c r="AL1534" i="20" s="1"/>
  <c r="AF1529" i="20"/>
  <c r="AJ1529" i="20" s="1"/>
  <c r="AF1521" i="20"/>
  <c r="AJ1521" i="20" s="1"/>
  <c r="AG1516" i="20"/>
  <c r="AK1516" i="20" s="1"/>
  <c r="AI1511" i="20"/>
  <c r="AM1511" i="20" s="1"/>
  <c r="AH1506" i="20"/>
  <c r="AL1506" i="20" s="1"/>
  <c r="AF1499" i="20"/>
  <c r="AJ1499" i="20" s="1"/>
  <c r="AI1494" i="20"/>
  <c r="AM1494" i="20" s="1"/>
  <c r="AG1492" i="20"/>
  <c r="AK1492" i="20" s="1"/>
  <c r="AI1485" i="20"/>
  <c r="AM1485" i="20" s="1"/>
  <c r="AF1483" i="20"/>
  <c r="AJ1483" i="20" s="1"/>
  <c r="AI1478" i="20"/>
  <c r="AM1478" i="20" s="1"/>
  <c r="AG1476" i="20"/>
  <c r="AK1476" i="20" s="1"/>
  <c r="AI1469" i="20"/>
  <c r="AM1469" i="20" s="1"/>
  <c r="AF1467" i="20"/>
  <c r="AJ1467" i="20" s="1"/>
  <c r="AH1460" i="20"/>
  <c r="AL1460" i="20" s="1"/>
  <c r="AF1458" i="20"/>
  <c r="AJ1458" i="20" s="1"/>
  <c r="AH1451" i="20"/>
  <c r="AL1451" i="20" s="1"/>
  <c r="AH1444" i="20"/>
  <c r="AL1444" i="20" s="1"/>
  <c r="AF1442" i="20"/>
  <c r="AJ1442" i="20" s="1"/>
  <c r="AH1435" i="20"/>
  <c r="AL1435" i="20" s="1"/>
  <c r="AI1428" i="20"/>
  <c r="AM1428" i="20" s="1"/>
  <c r="AG1426" i="20"/>
  <c r="AK1426" i="20" s="1"/>
  <c r="AI1419" i="20"/>
  <c r="AM1419" i="20" s="1"/>
  <c r="AF1417" i="20"/>
  <c r="AJ1417" i="20" s="1"/>
  <c r="AI1412" i="20"/>
  <c r="AM1412" i="20" s="1"/>
  <c r="AG1410" i="20"/>
  <c r="AK1410" i="20" s="1"/>
  <c r="AI1403" i="20"/>
  <c r="AM1403" i="20" s="1"/>
  <c r="AF1401" i="20"/>
  <c r="AJ1401" i="20" s="1"/>
  <c r="AH1394" i="20"/>
  <c r="AL1394" i="20" s="1"/>
  <c r="AF1392" i="20"/>
  <c r="AJ1392" i="20" s="1"/>
  <c r="AH1385" i="20"/>
  <c r="AL1385" i="20" s="1"/>
  <c r="AH1378" i="20"/>
  <c r="AL1378" i="20" s="1"/>
  <c r="AF1376" i="20"/>
  <c r="AJ1376" i="20" s="1"/>
  <c r="AH1369" i="20"/>
  <c r="AL1369" i="20" s="1"/>
  <c r="AI1362" i="20"/>
  <c r="AM1362" i="20" s="1"/>
  <c r="AG1360" i="20"/>
  <c r="AK1360" i="20" s="1"/>
  <c r="AI1353" i="20"/>
  <c r="AM1353" i="20" s="1"/>
  <c r="AF1351" i="20"/>
  <c r="AJ1351" i="20" s="1"/>
  <c r="AG1344" i="20"/>
  <c r="AK1344" i="20" s="1"/>
  <c r="AI1337" i="20"/>
  <c r="AM1337" i="20" s="1"/>
  <c r="AH1335" i="20"/>
  <c r="AL1335" i="20" s="1"/>
  <c r="AG1333" i="20"/>
  <c r="AK1333" i="20" s="1"/>
  <c r="AF1331" i="20"/>
  <c r="AJ1331" i="20" s="1"/>
  <c r="AI1320" i="20"/>
  <c r="AM1320" i="20" s="1"/>
  <c r="AH1318" i="20"/>
  <c r="AL1318" i="20" s="1"/>
  <c r="AG1316" i="20"/>
  <c r="AK1316" i="20" s="1"/>
  <c r="AF1314" i="20"/>
  <c r="AJ1314" i="20" s="1"/>
  <c r="AI1305" i="20"/>
  <c r="AM1305" i="20" s="1"/>
  <c r="AH1303" i="20"/>
  <c r="AL1303" i="20" s="1"/>
  <c r="AG1301" i="20"/>
  <c r="AK1301" i="20" s="1"/>
  <c r="AF1299" i="20"/>
  <c r="AJ1299" i="20" s="1"/>
  <c r="AI1288" i="20"/>
  <c r="AM1288" i="20" s="1"/>
  <c r="AH1286" i="20"/>
  <c r="AL1286" i="20" s="1"/>
  <c r="AG1284" i="20"/>
  <c r="AK1284" i="20" s="1"/>
  <c r="AH1687" i="20"/>
  <c r="AL1687" i="20" s="1"/>
  <c r="AH1682" i="20"/>
  <c r="AL1682" i="20" s="1"/>
  <c r="AG1677" i="20"/>
  <c r="AK1677" i="20" s="1"/>
  <c r="AF1672" i="20"/>
  <c r="AJ1672" i="20" s="1"/>
  <c r="AG1669" i="20"/>
  <c r="AK1669" i="20" s="1"/>
  <c r="AF1664" i="20"/>
  <c r="AJ1664" i="20" s="1"/>
  <c r="AI1661" i="20"/>
  <c r="AM1661" i="20" s="1"/>
  <c r="AI1656" i="20"/>
  <c r="AM1656" i="20" s="1"/>
  <c r="AI1648" i="20"/>
  <c r="AM1648" i="20" s="1"/>
  <c r="AH1643" i="20"/>
  <c r="AL1643" i="20" s="1"/>
  <c r="AG1638" i="20"/>
  <c r="AK1638" i="20" s="1"/>
  <c r="AH1630" i="20"/>
  <c r="AL1630" i="20" s="1"/>
  <c r="AF1625" i="20"/>
  <c r="AJ1625" i="20" s="1"/>
  <c r="AF1620" i="20"/>
  <c r="AJ1620" i="20" s="1"/>
  <c r="AI1617" i="20"/>
  <c r="AM1617" i="20" s="1"/>
  <c r="AF1612" i="20"/>
  <c r="AJ1612" i="20" s="1"/>
  <c r="AI1609" i="20"/>
  <c r="AM1609" i="20" s="1"/>
  <c r="AH1604" i="20"/>
  <c r="AL1604" i="20" s="1"/>
  <c r="AG1599" i="20"/>
  <c r="AK1599" i="20" s="1"/>
  <c r="AI1596" i="20"/>
  <c r="AM1596" i="20" s="1"/>
  <c r="AG1591" i="20"/>
  <c r="AK1591" i="20" s="1"/>
  <c r="AG1586" i="20"/>
  <c r="AK1586" i="20" s="1"/>
  <c r="AG1578" i="20"/>
  <c r="AK1578" i="20" s="1"/>
  <c r="AF1573" i="20"/>
  <c r="AJ1573" i="20" s="1"/>
  <c r="AH1565" i="20"/>
  <c r="AL1565" i="20" s="1"/>
  <c r="AF1560" i="20"/>
  <c r="AJ1560" i="20" s="1"/>
  <c r="AH1557" i="20"/>
  <c r="AL1557" i="20" s="1"/>
  <c r="AH1552" i="20"/>
  <c r="AL1552" i="20" s="1"/>
  <c r="AG1547" i="20"/>
  <c r="AK1547" i="20" s="1"/>
  <c r="AG1539" i="20"/>
  <c r="AK1539" i="20" s="1"/>
  <c r="AF1534" i="20"/>
  <c r="AJ1534" i="20" s="1"/>
  <c r="AI1531" i="20"/>
  <c r="AM1531" i="20" s="1"/>
  <c r="AI1526" i="20"/>
  <c r="AM1526" i="20" s="1"/>
  <c r="AI1518" i="20"/>
  <c r="AM1518" i="20" s="1"/>
  <c r="AF1516" i="20"/>
  <c r="AJ1516" i="20" s="1"/>
  <c r="AH1511" i="20"/>
  <c r="AL1511" i="20" s="1"/>
  <c r="AG1506" i="20"/>
  <c r="AK1506" i="20" s="1"/>
  <c r="AI1501" i="20"/>
  <c r="AM1501" i="20" s="1"/>
  <c r="AH1494" i="20"/>
  <c r="AL1494" i="20" s="1"/>
  <c r="AF1492" i="20"/>
  <c r="AJ1492" i="20" s="1"/>
  <c r="AF1687" i="20"/>
  <c r="AJ1687" i="20" s="1"/>
  <c r="AH1684" i="20"/>
  <c r="AL1684" i="20" s="1"/>
  <c r="AI1681" i="20"/>
  <c r="AM1681" i="20" s="1"/>
  <c r="AH1678" i="20"/>
  <c r="AL1678" i="20" s="1"/>
  <c r="AI1675" i="20"/>
  <c r="AM1675" i="20" s="1"/>
  <c r="AH1666" i="20"/>
  <c r="AL1666" i="20" s="1"/>
  <c r="AI1663" i="20"/>
  <c r="AM1663" i="20" s="1"/>
  <c r="AI1657" i="20"/>
  <c r="AM1657" i="20" s="1"/>
  <c r="AF1631" i="20"/>
  <c r="AJ1631" i="20" s="1"/>
  <c r="AF1622" i="20"/>
  <c r="AJ1622" i="20" s="1"/>
  <c r="AF1616" i="20"/>
  <c r="AJ1616" i="20" s="1"/>
  <c r="AG1613" i="20"/>
  <c r="AK1613" i="20" s="1"/>
  <c r="AF1610" i="20"/>
  <c r="AJ1610" i="20" s="1"/>
  <c r="AG1607" i="20"/>
  <c r="AK1607" i="20" s="1"/>
  <c r="AF1604" i="20"/>
  <c r="AJ1604" i="20" s="1"/>
  <c r="AF1598" i="20"/>
  <c r="AJ1598" i="20" s="1"/>
  <c r="AG1595" i="20"/>
  <c r="AK1595" i="20" s="1"/>
  <c r="AI1592" i="20"/>
  <c r="AM1592" i="20" s="1"/>
  <c r="AG1589" i="20"/>
  <c r="AK1589" i="20" s="1"/>
  <c r="AI1586" i="20"/>
  <c r="AM1586" i="20" s="1"/>
  <c r="AH1583" i="20"/>
  <c r="AL1583" i="20" s="1"/>
  <c r="AG1580" i="20"/>
  <c r="AK1580" i="20" s="1"/>
  <c r="AH1577" i="20"/>
  <c r="AL1577" i="20" s="1"/>
  <c r="AI1574" i="20"/>
  <c r="AM1574" i="20" s="1"/>
  <c r="AH1571" i="20"/>
  <c r="AL1571" i="20" s="1"/>
  <c r="AH1562" i="20"/>
  <c r="AL1562" i="20" s="1"/>
  <c r="AH1559" i="20"/>
  <c r="AL1559" i="20" s="1"/>
  <c r="AI1541" i="20"/>
  <c r="AM1541" i="20" s="1"/>
  <c r="AG1524" i="20"/>
  <c r="AK1524" i="20" s="1"/>
  <c r="AH1515" i="20"/>
  <c r="AL1515" i="20" s="1"/>
  <c r="AH1512" i="20"/>
  <c r="AL1512" i="20" s="1"/>
  <c r="AF1504" i="20"/>
  <c r="AJ1504" i="20" s="1"/>
  <c r="AF1501" i="20"/>
  <c r="AJ1501" i="20" s="1"/>
  <c r="AI1498" i="20"/>
  <c r="AM1498" i="20" s="1"/>
  <c r="AF1493" i="20"/>
  <c r="AJ1493" i="20" s="1"/>
  <c r="AF1488" i="20"/>
  <c r="AJ1488" i="20" s="1"/>
  <c r="AH1483" i="20"/>
  <c r="AL1483" i="20" s="1"/>
  <c r="AG1478" i="20"/>
  <c r="AK1478" i="20" s="1"/>
  <c r="AI1473" i="20"/>
  <c r="AM1473" i="20" s="1"/>
  <c r="AG1466" i="20"/>
  <c r="AK1466" i="20" s="1"/>
  <c r="AH1461" i="20"/>
  <c r="AL1461" i="20" s="1"/>
  <c r="AI1456" i="20"/>
  <c r="AM1456" i="20" s="1"/>
  <c r="AF1454" i="20"/>
  <c r="AJ1454" i="20" s="1"/>
  <c r="AH1449" i="20"/>
  <c r="AL1449" i="20" s="1"/>
  <c r="AG1444" i="20"/>
  <c r="AK1444" i="20" s="1"/>
  <c r="AI1439" i="20"/>
  <c r="AM1439" i="20" s="1"/>
  <c r="AG1432" i="20"/>
  <c r="AK1432" i="20" s="1"/>
  <c r="AH1427" i="20"/>
  <c r="AL1427" i="20" s="1"/>
  <c r="AI1422" i="20"/>
  <c r="AM1422" i="20" s="1"/>
  <c r="AF1420" i="20"/>
  <c r="AJ1420" i="20" s="1"/>
  <c r="AH1415" i="20"/>
  <c r="AL1415" i="20" s="1"/>
  <c r="AH1410" i="20"/>
  <c r="AL1410" i="20" s="1"/>
  <c r="AI1405" i="20"/>
  <c r="AM1405" i="20" s="1"/>
  <c r="AG1398" i="20"/>
  <c r="AK1398" i="20" s="1"/>
  <c r="AH1393" i="20"/>
  <c r="AL1393" i="20" s="1"/>
  <c r="AI1388" i="20"/>
  <c r="AM1388" i="20" s="1"/>
  <c r="AF1386" i="20"/>
  <c r="AJ1386" i="20" s="1"/>
  <c r="AH1381" i="20"/>
  <c r="AL1381" i="20" s="1"/>
  <c r="AI1376" i="20"/>
  <c r="AM1376" i="20" s="1"/>
  <c r="AI1371" i="20"/>
  <c r="AM1371" i="20" s="1"/>
  <c r="AG1364" i="20"/>
  <c r="AK1364" i="20" s="1"/>
  <c r="AI1359" i="20"/>
  <c r="AM1359" i="20" s="1"/>
  <c r="AI1354" i="20"/>
  <c r="AM1354" i="20" s="1"/>
  <c r="AF1352" i="20"/>
  <c r="AJ1352" i="20" s="1"/>
  <c r="AH1347" i="20"/>
  <c r="AL1347" i="20" s="1"/>
  <c r="AI1342" i="20"/>
  <c r="AM1342" i="20" s="1"/>
  <c r="AG1335" i="20"/>
  <c r="AK1335" i="20" s="1"/>
  <c r="AI1328" i="20"/>
  <c r="AM1328" i="20" s="1"/>
  <c r="AG1326" i="20"/>
  <c r="AK1326" i="20" s="1"/>
  <c r="AH1319" i="20"/>
  <c r="AL1319" i="20" s="1"/>
  <c r="AF1317" i="20"/>
  <c r="AJ1317" i="20" s="1"/>
  <c r="AH1310" i="20"/>
  <c r="AL1310" i="20" s="1"/>
  <c r="AF1308" i="20"/>
  <c r="AJ1308" i="20" s="1"/>
  <c r="AI1303" i="20"/>
  <c r="AM1303" i="20" s="1"/>
  <c r="AF1301" i="20"/>
  <c r="AJ1301" i="20" s="1"/>
  <c r="AH1294" i="20"/>
  <c r="AL1294" i="20" s="1"/>
  <c r="AF1292" i="20"/>
  <c r="AJ1292" i="20" s="1"/>
  <c r="AI1287" i="20"/>
  <c r="AM1287" i="20" s="1"/>
  <c r="AG1285" i="20"/>
  <c r="AK1285" i="20" s="1"/>
  <c r="AI1274" i="20"/>
  <c r="AM1274" i="20" s="1"/>
  <c r="AH1272" i="20"/>
  <c r="AL1272" i="20" s="1"/>
  <c r="AG1270" i="20"/>
  <c r="AK1270" i="20" s="1"/>
  <c r="AF1268" i="20"/>
  <c r="AJ1268" i="20" s="1"/>
  <c r="AI1259" i="20"/>
  <c r="AM1259" i="20" s="1"/>
  <c r="AH1257" i="20"/>
  <c r="AL1257" i="20" s="1"/>
  <c r="AH1255" i="20"/>
  <c r="AL1255" i="20" s="1"/>
  <c r="AH1253" i="20"/>
  <c r="AL1253" i="20" s="1"/>
  <c r="AH1251" i="20"/>
  <c r="AL1251" i="20" s="1"/>
  <c r="AH1249" i="20"/>
  <c r="AL1249" i="20" s="1"/>
  <c r="AH1247" i="20"/>
  <c r="AL1247" i="20" s="1"/>
  <c r="AH1245" i="20"/>
  <c r="AL1245" i="20" s="1"/>
  <c r="AH1243" i="20"/>
  <c r="AL1243" i="20" s="1"/>
  <c r="AH1241" i="20"/>
  <c r="AL1241" i="20" s="1"/>
  <c r="AH1239" i="20"/>
  <c r="AL1239" i="20" s="1"/>
  <c r="AH1237" i="20"/>
  <c r="AL1237" i="20" s="1"/>
  <c r="AH1235" i="20"/>
  <c r="AL1235" i="20" s="1"/>
  <c r="AH1233" i="20"/>
  <c r="AL1233" i="20" s="1"/>
  <c r="AH1231" i="20"/>
  <c r="AL1231" i="20" s="1"/>
  <c r="AH1229" i="20"/>
  <c r="AL1229" i="20" s="1"/>
  <c r="AH1227" i="20"/>
  <c r="AL1227" i="20" s="1"/>
  <c r="AH1225" i="20"/>
  <c r="AL1225" i="20" s="1"/>
  <c r="AH1223" i="20"/>
  <c r="AL1223" i="20" s="1"/>
  <c r="AH1221" i="20"/>
  <c r="AL1221" i="20" s="1"/>
  <c r="AH1219" i="20"/>
  <c r="AL1219" i="20" s="1"/>
  <c r="AH1217" i="20"/>
  <c r="AL1217" i="20" s="1"/>
  <c r="AH1215" i="20"/>
  <c r="AL1215" i="20" s="1"/>
  <c r="AH1213" i="20"/>
  <c r="AL1213" i="20" s="1"/>
  <c r="AH1211" i="20"/>
  <c r="AL1211" i="20" s="1"/>
  <c r="AH1209" i="20"/>
  <c r="AL1209" i="20" s="1"/>
  <c r="AH1207" i="20"/>
  <c r="AL1207" i="20" s="1"/>
  <c r="AH1205" i="20"/>
  <c r="AL1205" i="20" s="1"/>
  <c r="AH1203" i="20"/>
  <c r="AL1203" i="20" s="1"/>
  <c r="AH1201" i="20"/>
  <c r="AL1201" i="20" s="1"/>
  <c r="AH1199" i="20"/>
  <c r="AL1199" i="20" s="1"/>
  <c r="AH1197" i="20"/>
  <c r="AL1197" i="20" s="1"/>
  <c r="AH1195" i="20"/>
  <c r="AL1195" i="20" s="1"/>
  <c r="AH1193" i="20"/>
  <c r="AL1193" i="20" s="1"/>
  <c r="AH1191" i="20"/>
  <c r="AL1191" i="20" s="1"/>
  <c r="AH1189" i="20"/>
  <c r="AL1189" i="20" s="1"/>
  <c r="AH1187" i="20"/>
  <c r="AL1187" i="20" s="1"/>
  <c r="AH1185" i="20"/>
  <c r="AL1185" i="20" s="1"/>
  <c r="AH1183" i="20"/>
  <c r="AL1183" i="20" s="1"/>
  <c r="AH1181" i="20"/>
  <c r="AL1181" i="20" s="1"/>
  <c r="AH1179" i="20"/>
  <c r="AL1179" i="20" s="1"/>
  <c r="AH1177" i="20"/>
  <c r="AL1177" i="20" s="1"/>
  <c r="AH1175" i="20"/>
  <c r="AL1175" i="20" s="1"/>
  <c r="AH1173" i="20"/>
  <c r="AL1173" i="20" s="1"/>
  <c r="AH1171" i="20"/>
  <c r="AL1171" i="20" s="1"/>
  <c r="AH1169" i="20"/>
  <c r="AL1169" i="20" s="1"/>
  <c r="AH1167" i="20"/>
  <c r="AL1167" i="20" s="1"/>
  <c r="AH1165" i="20"/>
  <c r="AL1165" i="20" s="1"/>
  <c r="AH1163" i="20"/>
  <c r="AL1163" i="20" s="1"/>
  <c r="AH1161" i="20"/>
  <c r="AL1161" i="20" s="1"/>
  <c r="AH1159" i="20"/>
  <c r="AL1159" i="20" s="1"/>
  <c r="AH1157" i="20"/>
  <c r="AL1157" i="20" s="1"/>
  <c r="AH1155" i="20"/>
  <c r="AL1155" i="20" s="1"/>
  <c r="AH1153" i="20"/>
  <c r="AL1153" i="20" s="1"/>
  <c r="AH1151" i="20"/>
  <c r="AL1151" i="20" s="1"/>
  <c r="AH1149" i="20"/>
  <c r="AL1149" i="20" s="1"/>
  <c r="AH1147" i="20"/>
  <c r="AL1147" i="20" s="1"/>
  <c r="AH1145" i="20"/>
  <c r="AL1145" i="20" s="1"/>
  <c r="AH1143" i="20"/>
  <c r="AL1143" i="20" s="1"/>
  <c r="AH1141" i="20"/>
  <c r="AL1141" i="20" s="1"/>
  <c r="AH1139" i="20"/>
  <c r="AL1139" i="20" s="1"/>
  <c r="AH1137" i="20"/>
  <c r="AL1137" i="20" s="1"/>
  <c r="AH1135" i="20"/>
  <c r="AL1135" i="20" s="1"/>
  <c r="AH1133" i="20"/>
  <c r="AL1133" i="20" s="1"/>
  <c r="AH1131" i="20"/>
  <c r="AL1131" i="20" s="1"/>
  <c r="AH1129" i="20"/>
  <c r="AL1129" i="20" s="1"/>
  <c r="AH1127" i="20"/>
  <c r="AL1127" i="20" s="1"/>
  <c r="AH1125" i="20"/>
  <c r="AL1125" i="20" s="1"/>
  <c r="AH1123" i="20"/>
  <c r="AL1123" i="20" s="1"/>
  <c r="AH1121" i="20"/>
  <c r="AL1121" i="20" s="1"/>
  <c r="AH1119" i="20"/>
  <c r="AL1119" i="20" s="1"/>
  <c r="AH1117" i="20"/>
  <c r="AL1117" i="20" s="1"/>
  <c r="AH1115" i="20"/>
  <c r="AL1115" i="20" s="1"/>
  <c r="AH1113" i="20"/>
  <c r="AL1113" i="20" s="1"/>
  <c r="AH1111" i="20"/>
  <c r="AL1111" i="20" s="1"/>
  <c r="AH1109" i="20"/>
  <c r="AL1109" i="20" s="1"/>
  <c r="AH1107" i="20"/>
  <c r="AL1107" i="20" s="1"/>
  <c r="AH1105" i="20"/>
  <c r="AL1105" i="20" s="1"/>
  <c r="AH1103" i="20"/>
  <c r="AL1103" i="20" s="1"/>
  <c r="AH1101" i="20"/>
  <c r="AL1101" i="20" s="1"/>
  <c r="AH1099" i="20"/>
  <c r="AL1099" i="20" s="1"/>
  <c r="AH1097" i="20"/>
  <c r="AL1097" i="20" s="1"/>
  <c r="AH1095" i="20"/>
  <c r="AL1095" i="20" s="1"/>
  <c r="AH1093" i="20"/>
  <c r="AL1093" i="20" s="1"/>
  <c r="AH1091" i="20"/>
  <c r="AL1091" i="20" s="1"/>
  <c r="AH1089" i="20"/>
  <c r="AL1089" i="20" s="1"/>
  <c r="AH1087" i="20"/>
  <c r="AL1087" i="20" s="1"/>
  <c r="AH1085" i="20"/>
  <c r="AL1085" i="20" s="1"/>
  <c r="AH1083" i="20"/>
  <c r="AL1083" i="20" s="1"/>
  <c r="AH1081" i="20"/>
  <c r="AL1081" i="20" s="1"/>
  <c r="AH1079" i="20"/>
  <c r="AL1079" i="20" s="1"/>
  <c r="AH1077" i="20"/>
  <c r="AL1077" i="20" s="1"/>
  <c r="AH1075" i="20"/>
  <c r="AL1075" i="20" s="1"/>
  <c r="AH1073" i="20"/>
  <c r="AL1073" i="20" s="1"/>
  <c r="AH1071" i="20"/>
  <c r="AL1071" i="20" s="1"/>
  <c r="AH1069" i="20"/>
  <c r="AL1069" i="20" s="1"/>
  <c r="AH1067" i="20"/>
  <c r="AL1067" i="20" s="1"/>
  <c r="AH1065" i="20"/>
  <c r="AL1065" i="20" s="1"/>
  <c r="AH1063" i="20"/>
  <c r="AL1063" i="20" s="1"/>
  <c r="AH1061" i="20"/>
  <c r="AL1061" i="20" s="1"/>
  <c r="AH1059" i="20"/>
  <c r="AL1059" i="20" s="1"/>
  <c r="AH1057" i="20"/>
  <c r="AL1057" i="20" s="1"/>
  <c r="AH1055" i="20"/>
  <c r="AL1055" i="20" s="1"/>
  <c r="AH1053" i="20"/>
  <c r="AL1053" i="20" s="1"/>
  <c r="AH1051" i="20"/>
  <c r="AL1051" i="20" s="1"/>
  <c r="AH1049" i="20"/>
  <c r="AL1049" i="20" s="1"/>
  <c r="AH1047" i="20"/>
  <c r="AL1047" i="20" s="1"/>
  <c r="AH1045" i="20"/>
  <c r="AL1045" i="20" s="1"/>
  <c r="AH1043" i="20"/>
  <c r="AL1043" i="20" s="1"/>
  <c r="AH1041" i="20"/>
  <c r="AL1041" i="20" s="1"/>
  <c r="AH1039" i="20"/>
  <c r="AL1039" i="20" s="1"/>
  <c r="AH1037" i="20"/>
  <c r="AL1037" i="20" s="1"/>
  <c r="AH1035" i="20"/>
  <c r="AL1035" i="20" s="1"/>
  <c r="AH1033" i="20"/>
  <c r="AL1033" i="20" s="1"/>
  <c r="AH1031" i="20"/>
  <c r="AL1031" i="20" s="1"/>
  <c r="AH1029" i="20"/>
  <c r="AL1029" i="20" s="1"/>
  <c r="AH1027" i="20"/>
  <c r="AL1027" i="20" s="1"/>
  <c r="AH1025" i="20"/>
  <c r="AL1025" i="20" s="1"/>
  <c r="AH1023" i="20"/>
  <c r="AL1023" i="20" s="1"/>
  <c r="AH1021" i="20"/>
  <c r="AL1021" i="20" s="1"/>
  <c r="AH1019" i="20"/>
  <c r="AL1019" i="20" s="1"/>
  <c r="AH1017" i="20"/>
  <c r="AL1017" i="20" s="1"/>
  <c r="AH1015" i="20"/>
  <c r="AL1015" i="20" s="1"/>
  <c r="AH1013" i="20"/>
  <c r="AL1013" i="20" s="1"/>
  <c r="AH1011" i="20"/>
  <c r="AL1011" i="20" s="1"/>
  <c r="AH1009" i="20"/>
  <c r="AL1009" i="20" s="1"/>
  <c r="AH1007" i="20"/>
  <c r="AL1007" i="20" s="1"/>
  <c r="AH1005" i="20"/>
  <c r="AL1005" i="20" s="1"/>
  <c r="AH1003" i="20"/>
  <c r="AL1003" i="20" s="1"/>
  <c r="AH1001" i="20"/>
  <c r="AL1001" i="20" s="1"/>
  <c r="AH999" i="20"/>
  <c r="AL999" i="20" s="1"/>
  <c r="AH997" i="20"/>
  <c r="AL997" i="20" s="1"/>
  <c r="AH995" i="20"/>
  <c r="AL995" i="20" s="1"/>
  <c r="AH993" i="20"/>
  <c r="AL993" i="20" s="1"/>
  <c r="AH991" i="20"/>
  <c r="AL991" i="20" s="1"/>
  <c r="AH989" i="20"/>
  <c r="AL989" i="20" s="1"/>
  <c r="AH987" i="20"/>
  <c r="AL987" i="20" s="1"/>
  <c r="AH985" i="20"/>
  <c r="AL985" i="20" s="1"/>
  <c r="AH983" i="20"/>
  <c r="AL983" i="20" s="1"/>
  <c r="AH981" i="20"/>
  <c r="AL981" i="20" s="1"/>
  <c r="AH979" i="20"/>
  <c r="AL979" i="20" s="1"/>
  <c r="AH977" i="20"/>
  <c r="AL977" i="20" s="1"/>
  <c r="AH975" i="20"/>
  <c r="AL975" i="20" s="1"/>
  <c r="AH973" i="20"/>
  <c r="AL973" i="20" s="1"/>
  <c r="AH971" i="20"/>
  <c r="AL971" i="20" s="1"/>
  <c r="AH969" i="20"/>
  <c r="AL969" i="20" s="1"/>
  <c r="AH967" i="20"/>
  <c r="AL967" i="20" s="1"/>
  <c r="AH965" i="20"/>
  <c r="AL965" i="20" s="1"/>
  <c r="AH963" i="20"/>
  <c r="AL963" i="20" s="1"/>
  <c r="AH961" i="20"/>
  <c r="AL961" i="20" s="1"/>
  <c r="AH959" i="20"/>
  <c r="AL959" i="20" s="1"/>
  <c r="AH957" i="20"/>
  <c r="AL957" i="20" s="1"/>
  <c r="AH955" i="20"/>
  <c r="AL955" i="20" s="1"/>
  <c r="AH953" i="20"/>
  <c r="AL953" i="20" s="1"/>
  <c r="AH951" i="20"/>
  <c r="AL951" i="20" s="1"/>
  <c r="AH949" i="20"/>
  <c r="AL949" i="20" s="1"/>
  <c r="AH947" i="20"/>
  <c r="AL947" i="20" s="1"/>
  <c r="AH945" i="20"/>
  <c r="AL945" i="20" s="1"/>
  <c r="AH943" i="20"/>
  <c r="AL943" i="20" s="1"/>
  <c r="AH941" i="20"/>
  <c r="AL941" i="20" s="1"/>
  <c r="AH939" i="20"/>
  <c r="AL939" i="20" s="1"/>
  <c r="AH937" i="20"/>
  <c r="AL937" i="20" s="1"/>
  <c r="AH935" i="20"/>
  <c r="AL935" i="20" s="1"/>
  <c r="AH933" i="20"/>
  <c r="AL933" i="20" s="1"/>
  <c r="AH931" i="20"/>
  <c r="AL931" i="20" s="1"/>
  <c r="AH929" i="20"/>
  <c r="AL929" i="20" s="1"/>
  <c r="AH927" i="20"/>
  <c r="AL927" i="20" s="1"/>
  <c r="AH925" i="20"/>
  <c r="AL925" i="20" s="1"/>
  <c r="AH923" i="20"/>
  <c r="AL923" i="20" s="1"/>
  <c r="AH921" i="20"/>
  <c r="AL921" i="20" s="1"/>
  <c r="AH919" i="20"/>
  <c r="AL919" i="20" s="1"/>
  <c r="AH917" i="20"/>
  <c r="AL917" i="20" s="1"/>
  <c r="AH915" i="20"/>
  <c r="AL915" i="20" s="1"/>
  <c r="AH913" i="20"/>
  <c r="AL913" i="20" s="1"/>
  <c r="AH911" i="20"/>
  <c r="AL911" i="20" s="1"/>
  <c r="AH909" i="20"/>
  <c r="AL909" i="20" s="1"/>
  <c r="AG1687" i="20"/>
  <c r="AK1687" i="20" s="1"/>
  <c r="AG1684" i="20"/>
  <c r="AK1684" i="20" s="1"/>
  <c r="AF1681" i="20"/>
  <c r="AJ1681" i="20" s="1"/>
  <c r="AH1671" i="20"/>
  <c r="AL1671" i="20" s="1"/>
  <c r="AH1668" i="20"/>
  <c r="AL1668" i="20" s="1"/>
  <c r="AH1665" i="20"/>
  <c r="AL1665" i="20" s="1"/>
  <c r="AF1662" i="20"/>
  <c r="AJ1662" i="20" s="1"/>
  <c r="AI1655" i="20"/>
  <c r="AM1655" i="20" s="1"/>
  <c r="AH1646" i="20"/>
  <c r="AL1646" i="20" s="1"/>
  <c r="AF1643" i="20"/>
  <c r="AJ1643" i="20" s="1"/>
  <c r="AF1630" i="20"/>
  <c r="AJ1630" i="20" s="1"/>
  <c r="AF1627" i="20"/>
  <c r="AJ1627" i="20" s="1"/>
  <c r="AH1614" i="20"/>
  <c r="AL1614" i="20" s="1"/>
  <c r="AH1611" i="20"/>
  <c r="AL1611" i="20" s="1"/>
  <c r="AH1608" i="20"/>
  <c r="AL1608" i="20" s="1"/>
  <c r="AF1605" i="20"/>
  <c r="AJ1605" i="20" s="1"/>
  <c r="AF1602" i="20"/>
  <c r="AJ1602" i="20" s="1"/>
  <c r="AI1595" i="20"/>
  <c r="AM1595" i="20" s="1"/>
  <c r="AF1589" i="20"/>
  <c r="AJ1589" i="20" s="1"/>
  <c r="AH1573" i="20"/>
  <c r="AL1573" i="20" s="1"/>
  <c r="AF1570" i="20"/>
  <c r="AJ1570" i="20" s="1"/>
  <c r="AG1557" i="20"/>
  <c r="AK1557" i="20" s="1"/>
  <c r="AH1554" i="20"/>
  <c r="AL1554" i="20" s="1"/>
  <c r="AF1548" i="20"/>
  <c r="AJ1548" i="20" s="1"/>
  <c r="AF1545" i="20"/>
  <c r="AJ1545" i="20" s="1"/>
  <c r="AH1541" i="20"/>
  <c r="AL1541" i="20" s="1"/>
  <c r="AH1538" i="20"/>
  <c r="AL1538" i="20" s="1"/>
  <c r="AF1535" i="20"/>
  <c r="AJ1535" i="20" s="1"/>
  <c r="AG1532" i="20"/>
  <c r="AK1532" i="20" s="1"/>
  <c r="AI1525" i="20"/>
  <c r="AM1525" i="20" s="1"/>
  <c r="AI1516" i="20"/>
  <c r="AM1516" i="20" s="1"/>
  <c r="AI1513" i="20"/>
  <c r="AM1513" i="20" s="1"/>
  <c r="AH1510" i="20"/>
  <c r="AL1510" i="20" s="1"/>
  <c r="AG1490" i="20"/>
  <c r="AK1490" i="20" s="1"/>
  <c r="AI1487" i="20"/>
  <c r="AM1487" i="20" s="1"/>
  <c r="AG1482" i="20"/>
  <c r="AK1482" i="20" s="1"/>
  <c r="AF1477" i="20"/>
  <c r="AJ1477" i="20" s="1"/>
  <c r="AH1469" i="20"/>
  <c r="AL1469" i="20" s="1"/>
  <c r="AG1464" i="20"/>
  <c r="AK1464" i="20" s="1"/>
  <c r="AH1456" i="20"/>
  <c r="AL1456" i="20" s="1"/>
  <c r="AF1451" i="20"/>
  <c r="AJ1451" i="20" s="1"/>
  <c r="AI1448" i="20"/>
  <c r="AM1448" i="20" s="1"/>
  <c r="AI1443" i="20"/>
  <c r="AM1443" i="20" s="1"/>
  <c r="AH1438" i="20"/>
  <c r="AL1438" i="20" s="1"/>
  <c r="AF1433" i="20"/>
  <c r="AJ1433" i="20" s="1"/>
  <c r="AI1430" i="20"/>
  <c r="AM1430" i="20" s="1"/>
  <c r="AH1425" i="20"/>
  <c r="AL1425" i="20" s="1"/>
  <c r="AG1420" i="20"/>
  <c r="AK1420" i="20" s="1"/>
  <c r="AG1412" i="20"/>
  <c r="AK1412" i="20" s="1"/>
  <c r="AF1407" i="20"/>
  <c r="AJ1407" i="20" s="1"/>
  <c r="AF1402" i="20"/>
  <c r="AJ1402" i="20" s="1"/>
  <c r="AI1399" i="20"/>
  <c r="AM1399" i="20" s="1"/>
  <c r="AG1394" i="20"/>
  <c r="AK1394" i="20" s="1"/>
  <c r="AI1386" i="20"/>
  <c r="AM1386" i="20" s="1"/>
  <c r="AI1381" i="20"/>
  <c r="AM1381" i="20" s="1"/>
  <c r="AI1373" i="20"/>
  <c r="AM1373" i="20" s="1"/>
  <c r="AH1368" i="20"/>
  <c r="AL1368" i="20" s="1"/>
  <c r="AF1363" i="20"/>
  <c r="AJ1363" i="20" s="1"/>
  <c r="AF1358" i="20"/>
  <c r="AJ1358" i="20" s="1"/>
  <c r="AI1355" i="20"/>
  <c r="AM1355" i="20" s="1"/>
  <c r="AG1350" i="20"/>
  <c r="AK1350" i="20" s="1"/>
  <c r="AF1345" i="20"/>
  <c r="AJ1345" i="20" s="1"/>
  <c r="AG1337" i="20"/>
  <c r="AK1337" i="20" s="1"/>
  <c r="AI1332" i="20"/>
  <c r="AM1332" i="20" s="1"/>
  <c r="AF1330" i="20"/>
  <c r="AJ1330" i="20" s="1"/>
  <c r="AG1325" i="20"/>
  <c r="AK1325" i="20" s="1"/>
  <c r="AH1320" i="20"/>
  <c r="AL1320" i="20" s="1"/>
  <c r="AI1315" i="20"/>
  <c r="AM1315" i="20" s="1"/>
  <c r="AF1313" i="20"/>
  <c r="AJ1313" i="20" s="1"/>
  <c r="AH1308" i="20"/>
  <c r="AL1308" i="20" s="1"/>
  <c r="AG1303" i="20"/>
  <c r="AK1303" i="20" s="1"/>
  <c r="AI1298" i="20"/>
  <c r="AM1298" i="20" s="1"/>
  <c r="AF1296" i="20"/>
  <c r="AJ1296" i="20" s="1"/>
  <c r="AG1291" i="20"/>
  <c r="AK1291" i="20" s="1"/>
  <c r="AI1286" i="20"/>
  <c r="AM1286" i="20" s="1"/>
  <c r="AH1279" i="20"/>
  <c r="AL1279" i="20" s="1"/>
  <c r="AF1277" i="20"/>
  <c r="AJ1277" i="20" s="1"/>
  <c r="AH1270" i="20"/>
  <c r="AL1270" i="20" s="1"/>
  <c r="AH1263" i="20"/>
  <c r="AL1263" i="20" s="1"/>
  <c r="AF1261" i="20"/>
  <c r="AJ1261" i="20" s="1"/>
  <c r="AI1254" i="20"/>
  <c r="AM1254" i="20" s="1"/>
  <c r="AH1252" i="20"/>
  <c r="AL1252" i="20" s="1"/>
  <c r="AG1250" i="20"/>
  <c r="AK1250" i="20" s="1"/>
  <c r="AF1248" i="20"/>
  <c r="AJ1248" i="20" s="1"/>
  <c r="AI1237" i="20"/>
  <c r="AM1237" i="20" s="1"/>
  <c r="AG1235" i="20"/>
  <c r="AK1235" i="20" s="1"/>
  <c r="AF1233" i="20"/>
  <c r="AJ1233" i="20" s="1"/>
  <c r="AI1222" i="20"/>
  <c r="AM1222" i="20" s="1"/>
  <c r="AH1220" i="20"/>
  <c r="AL1220" i="20" s="1"/>
  <c r="AG1218" i="20"/>
  <c r="AK1218" i="20" s="1"/>
  <c r="AF1216" i="20"/>
  <c r="AJ1216" i="20" s="1"/>
  <c r="AI1205" i="20"/>
  <c r="AM1205" i="20" s="1"/>
  <c r="AG1203" i="20"/>
  <c r="AK1203" i="20" s="1"/>
  <c r="AF1201" i="20"/>
  <c r="AJ1201" i="20" s="1"/>
  <c r="AI1190" i="20"/>
  <c r="AM1190" i="20" s="1"/>
  <c r="AH1188" i="20"/>
  <c r="AL1188" i="20" s="1"/>
  <c r="AG1186" i="20"/>
  <c r="AK1186" i="20" s="1"/>
  <c r="AF1184" i="20"/>
  <c r="AJ1184" i="20" s="1"/>
  <c r="AI1173" i="20"/>
  <c r="AM1173" i="20" s="1"/>
  <c r="AG1171" i="20"/>
  <c r="AK1171" i="20" s="1"/>
  <c r="AF1169" i="20"/>
  <c r="AJ1169" i="20" s="1"/>
  <c r="AI1158" i="20"/>
  <c r="AM1158" i="20" s="1"/>
  <c r="AH1156" i="20"/>
  <c r="AL1156" i="20" s="1"/>
  <c r="AG1154" i="20"/>
  <c r="AK1154" i="20" s="1"/>
  <c r="AF1152" i="20"/>
  <c r="AJ1152" i="20" s="1"/>
  <c r="AI1141" i="20"/>
  <c r="AM1141" i="20" s="1"/>
  <c r="AG1139" i="20"/>
  <c r="AK1139" i="20" s="1"/>
  <c r="AF1137" i="20"/>
  <c r="AJ1137" i="20" s="1"/>
  <c r="AI1126" i="20"/>
  <c r="AM1126" i="20" s="1"/>
  <c r="AH1124" i="20"/>
  <c r="AL1124" i="20" s="1"/>
  <c r="AG1122" i="20"/>
  <c r="AK1122" i="20" s="1"/>
  <c r="AF1120" i="20"/>
  <c r="AJ1120" i="20" s="1"/>
  <c r="AI1109" i="20"/>
  <c r="AM1109" i="20" s="1"/>
  <c r="AG1107" i="20"/>
  <c r="AK1107" i="20" s="1"/>
  <c r="AF1105" i="20"/>
  <c r="AJ1105" i="20" s="1"/>
  <c r="AI1094" i="20"/>
  <c r="AM1094" i="20" s="1"/>
  <c r="AH1092" i="20"/>
  <c r="AL1092" i="20" s="1"/>
  <c r="AG1090" i="20"/>
  <c r="AK1090" i="20" s="1"/>
  <c r="AF1088" i="20"/>
  <c r="AJ1088" i="20" s="1"/>
  <c r="AI1077" i="20"/>
  <c r="AM1077" i="20" s="1"/>
  <c r="AG1075" i="20"/>
  <c r="AK1075" i="20" s="1"/>
  <c r="AF1073" i="20"/>
  <c r="AJ1073" i="20" s="1"/>
  <c r="AI1062" i="20"/>
  <c r="AM1062" i="20" s="1"/>
  <c r="AH1060" i="20"/>
  <c r="AL1060" i="20" s="1"/>
  <c r="AG1058" i="20"/>
  <c r="AK1058" i="20" s="1"/>
  <c r="AF1056" i="20"/>
  <c r="AJ1056" i="20" s="1"/>
  <c r="AI1045" i="20"/>
  <c r="AM1045" i="20" s="1"/>
  <c r="AG1043" i="20"/>
  <c r="AK1043" i="20" s="1"/>
  <c r="AF1041" i="20"/>
  <c r="AJ1041" i="20" s="1"/>
  <c r="AI1030" i="20"/>
  <c r="AM1030" i="20" s="1"/>
  <c r="AH1028" i="20"/>
  <c r="AL1028" i="20" s="1"/>
  <c r="AG1026" i="20"/>
  <c r="AK1026" i="20" s="1"/>
  <c r="AF1024" i="20"/>
  <c r="AJ1024" i="20" s="1"/>
  <c r="AI1013" i="20"/>
  <c r="AM1013" i="20" s="1"/>
  <c r="AG1011" i="20"/>
  <c r="AK1011" i="20" s="1"/>
  <c r="AF1009" i="20"/>
  <c r="AJ1009" i="20" s="1"/>
  <c r="AI998" i="20"/>
  <c r="AM998" i="20" s="1"/>
  <c r="AH996" i="20"/>
  <c r="AL996" i="20" s="1"/>
  <c r="AG994" i="20"/>
  <c r="AK994" i="20" s="1"/>
  <c r="AF992" i="20"/>
  <c r="AJ992" i="20" s="1"/>
  <c r="AI981" i="20"/>
  <c r="AM981" i="20" s="1"/>
  <c r="AG979" i="20"/>
  <c r="AK979" i="20" s="1"/>
  <c r="AF977" i="20"/>
  <c r="AJ977" i="20" s="1"/>
  <c r="AI966" i="20"/>
  <c r="AM966" i="20" s="1"/>
  <c r="AH964" i="20"/>
  <c r="AL964" i="20" s="1"/>
  <c r="AG962" i="20"/>
  <c r="AK962" i="20" s="1"/>
  <c r="AF960" i="20"/>
  <c r="AJ960" i="20" s="1"/>
  <c r="AI949" i="20"/>
  <c r="AM949" i="20" s="1"/>
  <c r="AG947" i="20"/>
  <c r="AK947" i="20" s="1"/>
  <c r="AF945" i="20"/>
  <c r="AJ945" i="20" s="1"/>
  <c r="AI934" i="20"/>
  <c r="AM934" i="20" s="1"/>
  <c r="AH932" i="20"/>
  <c r="AL932" i="20" s="1"/>
  <c r="AG930" i="20"/>
  <c r="AK930" i="20" s="1"/>
  <c r="AF928" i="20"/>
  <c r="AJ928" i="20" s="1"/>
  <c r="AI917" i="20"/>
  <c r="AM917" i="20" s="1"/>
  <c r="AG915" i="20"/>
  <c r="AK915" i="20" s="1"/>
  <c r="AF913" i="20"/>
  <c r="AJ913" i="20" s="1"/>
  <c r="AF1684" i="20"/>
  <c r="AJ1684" i="20" s="1"/>
  <c r="AI1674" i="20"/>
  <c r="AM1674" i="20" s="1"/>
  <c r="AG1671" i="20"/>
  <c r="AK1671" i="20" s="1"/>
  <c r="AG1668" i="20"/>
  <c r="AK1668" i="20" s="1"/>
  <c r="AG1665" i="20"/>
  <c r="AK1665" i="20" s="1"/>
  <c r="AH1655" i="20"/>
  <c r="AL1655" i="20" s="1"/>
  <c r="AI1652" i="20"/>
  <c r="AM1652" i="20" s="1"/>
  <c r="AI1649" i="20"/>
  <c r="AM1649" i="20" s="1"/>
  <c r="AG1646" i="20"/>
  <c r="AK1646" i="20" s="1"/>
  <c r="AI1639" i="20"/>
  <c r="AM1639" i="20" s="1"/>
  <c r="AI1636" i="20"/>
  <c r="AM1636" i="20" s="1"/>
  <c r="AI1633" i="20"/>
  <c r="AM1633" i="20" s="1"/>
  <c r="AG1614" i="20"/>
  <c r="AK1614" i="20" s="1"/>
  <c r="AG1611" i="20"/>
  <c r="AK1611" i="20" s="1"/>
  <c r="AI1598" i="20"/>
  <c r="AM1598" i="20" s="1"/>
  <c r="AH1595" i="20"/>
  <c r="AL1595" i="20" s="1"/>
  <c r="AF1592" i="20"/>
  <c r="AJ1592" i="20" s="1"/>
  <c r="AI1582" i="20"/>
  <c r="AM1582" i="20" s="1"/>
  <c r="AI1579" i="20"/>
  <c r="AM1579" i="20" s="1"/>
  <c r="AI1576" i="20"/>
  <c r="AM1576" i="20" s="1"/>
  <c r="AF1557" i="20"/>
  <c r="AJ1557" i="20" s="1"/>
  <c r="AG1554" i="20"/>
  <c r="AK1554" i="20" s="1"/>
  <c r="AG1544" i="20"/>
  <c r="AK1544" i="20" s="1"/>
  <c r="AG1541" i="20"/>
  <c r="AK1541" i="20" s="1"/>
  <c r="AG1538" i="20"/>
  <c r="AK1538" i="20" s="1"/>
  <c r="AH1525" i="20"/>
  <c r="AL1525" i="20" s="1"/>
  <c r="AI1522" i="20"/>
  <c r="AM1522" i="20" s="1"/>
  <c r="AF1519" i="20"/>
  <c r="AJ1519" i="20" s="1"/>
  <c r="AH1516" i="20"/>
  <c r="AL1516" i="20" s="1"/>
  <c r="AH1513" i="20"/>
  <c r="AL1513" i="20" s="1"/>
  <c r="AG1510" i="20"/>
  <c r="AK1510" i="20" s="1"/>
  <c r="AI1507" i="20"/>
  <c r="AM1507" i="20" s="1"/>
  <c r="AH1501" i="20"/>
  <c r="AL1501" i="20" s="1"/>
  <c r="AH1498" i="20"/>
  <c r="AL1498" i="20" s="1"/>
  <c r="AI1495" i="20"/>
  <c r="AM1495" i="20" s="1"/>
  <c r="AF1490" i="20"/>
  <c r="AJ1490" i="20" s="1"/>
  <c r="AF1487" i="20"/>
  <c r="AJ1487" i="20" s="1"/>
  <c r="AF1482" i="20"/>
  <c r="AJ1482" i="20" s="1"/>
  <c r="AH1474" i="20"/>
  <c r="AL1474" i="20" s="1"/>
  <c r="AF1469" i="20"/>
  <c r="AJ1469" i="20" s="1"/>
  <c r="AF1464" i="20"/>
  <c r="AJ1464" i="20" s="1"/>
  <c r="AI1461" i="20"/>
  <c r="AM1461" i="20" s="1"/>
  <c r="AG1456" i="20"/>
  <c r="AK1456" i="20" s="1"/>
  <c r="AH1448" i="20"/>
  <c r="AL1448" i="20" s="1"/>
  <c r="AH1443" i="20"/>
  <c r="AL1443" i="20" s="1"/>
  <c r="AF1438" i="20"/>
  <c r="AJ1438" i="20" s="1"/>
  <c r="AH1430" i="20"/>
  <c r="AL1430" i="20" s="1"/>
  <c r="AF1425" i="20"/>
  <c r="AJ1425" i="20" s="1"/>
  <c r="AI1417" i="20"/>
  <c r="AM1417" i="20" s="1"/>
  <c r="AF1412" i="20"/>
  <c r="AJ1412" i="20" s="1"/>
  <c r="AI1404" i="20"/>
  <c r="AM1404" i="20" s="1"/>
  <c r="AH1399" i="20"/>
  <c r="AL1399" i="20" s="1"/>
  <c r="AF1394" i="20"/>
  <c r="AJ1394" i="20" s="1"/>
  <c r="AH1386" i="20"/>
  <c r="AL1386" i="20" s="1"/>
  <c r="AF1381" i="20"/>
  <c r="AJ1381" i="20" s="1"/>
  <c r="AH1373" i="20"/>
  <c r="AL1373" i="20" s="1"/>
  <c r="AG1368" i="20"/>
  <c r="AK1368" i="20" s="1"/>
  <c r="AI1360" i="20"/>
  <c r="AM1360" i="20" s="1"/>
  <c r="AH1355" i="20"/>
  <c r="AL1355" i="20" s="1"/>
  <c r="AF1350" i="20"/>
  <c r="AJ1350" i="20" s="1"/>
  <c r="AH1342" i="20"/>
  <c r="AL1342" i="20" s="1"/>
  <c r="AF1337" i="20"/>
  <c r="AJ1337" i="20" s="1"/>
  <c r="AH1332" i="20"/>
  <c r="AL1332" i="20" s="1"/>
  <c r="AI1327" i="20"/>
  <c r="AM1327" i="20" s="1"/>
  <c r="AF1325" i="20"/>
  <c r="AJ1325" i="20" s="1"/>
  <c r="AG1320" i="20"/>
  <c r="AK1320" i="20" s="1"/>
  <c r="AH1315" i="20"/>
  <c r="AL1315" i="20" s="1"/>
  <c r="AG1308" i="20"/>
  <c r="AK1308" i="20" s="1"/>
  <c r="AF1303" i="20"/>
  <c r="AJ1303" i="20" s="1"/>
  <c r="AH1298" i="20"/>
  <c r="AL1298" i="20" s="1"/>
  <c r="AI1293" i="20"/>
  <c r="AM1293" i="20" s="1"/>
  <c r="AF1291" i="20"/>
  <c r="AJ1291" i="20" s="1"/>
  <c r="AG1286" i="20"/>
  <c r="AK1286" i="20" s="1"/>
  <c r="AI1281" i="20"/>
  <c r="AM1281" i="20" s="1"/>
  <c r="AG1279" i="20"/>
  <c r="AK1279" i="20" s="1"/>
  <c r="AI1272" i="20"/>
  <c r="AM1272" i="20" s="1"/>
  <c r="AF1270" i="20"/>
  <c r="AJ1270" i="20" s="1"/>
  <c r="AI1265" i="20"/>
  <c r="AM1265" i="20" s="1"/>
  <c r="AG1263" i="20"/>
  <c r="AK1263" i="20" s="1"/>
  <c r="AF1680" i="20"/>
  <c r="AJ1680" i="20" s="1"/>
  <c r="AG1676" i="20"/>
  <c r="AK1676" i="20" s="1"/>
  <c r="AF1658" i="20"/>
  <c r="AJ1658" i="20" s="1"/>
  <c r="AI1647" i="20"/>
  <c r="AM1647" i="20" s="1"/>
  <c r="AH1640" i="20"/>
  <c r="AL1640" i="20" s="1"/>
  <c r="AH1636" i="20"/>
  <c r="AL1636" i="20" s="1"/>
  <c r="AG1629" i="20"/>
  <c r="AK1629" i="20" s="1"/>
  <c r="AG1622" i="20"/>
  <c r="AK1622" i="20" s="1"/>
  <c r="AI1618" i="20"/>
  <c r="AM1618" i="20" s="1"/>
  <c r="AF1615" i="20"/>
  <c r="AJ1615" i="20" s="1"/>
  <c r="AF1611" i="20"/>
  <c r="AJ1611" i="20" s="1"/>
  <c r="AI1607" i="20"/>
  <c r="AM1607" i="20" s="1"/>
  <c r="AG1600" i="20"/>
  <c r="AK1600" i="20" s="1"/>
  <c r="AF1593" i="20"/>
  <c r="AJ1593" i="20" s="1"/>
  <c r="AI1589" i="20"/>
  <c r="AM1589" i="20" s="1"/>
  <c r="AF1582" i="20"/>
  <c r="AJ1582" i="20" s="1"/>
  <c r="AG1571" i="20"/>
  <c r="AK1571" i="20" s="1"/>
  <c r="AG1564" i="20"/>
  <c r="AK1564" i="20" s="1"/>
  <c r="AI1549" i="20"/>
  <c r="AM1549" i="20" s="1"/>
  <c r="AG1531" i="20"/>
  <c r="AK1531" i="20" s="1"/>
  <c r="AI1524" i="20"/>
  <c r="AM1524" i="20" s="1"/>
  <c r="AI1520" i="20"/>
  <c r="AM1520" i="20" s="1"/>
  <c r="AF1510" i="20"/>
  <c r="AJ1510" i="20" s="1"/>
  <c r="AH1503" i="20"/>
  <c r="AL1503" i="20" s="1"/>
  <c r="AI1490" i="20"/>
  <c r="AM1490" i="20" s="1"/>
  <c r="AG1484" i="20"/>
  <c r="AK1484" i="20" s="1"/>
  <c r="AI1481" i="20"/>
  <c r="AM1481" i="20" s="1"/>
  <c r="AH1478" i="20"/>
  <c r="AL1478" i="20" s="1"/>
  <c r="AI1475" i="20"/>
  <c r="AM1475" i="20" s="1"/>
  <c r="AI1466" i="20"/>
  <c r="AM1466" i="20" s="1"/>
  <c r="AI1463" i="20"/>
  <c r="AM1463" i="20" s="1"/>
  <c r="AF1434" i="20"/>
  <c r="AJ1434" i="20" s="1"/>
  <c r="AF1431" i="20"/>
  <c r="AJ1431" i="20" s="1"/>
  <c r="AG1428" i="20"/>
  <c r="AK1428" i="20" s="1"/>
  <c r="AF1422" i="20"/>
  <c r="AJ1422" i="20" s="1"/>
  <c r="AF1419" i="20"/>
  <c r="AJ1419" i="20" s="1"/>
  <c r="AG1416" i="20"/>
  <c r="AK1416" i="20" s="1"/>
  <c r="AI1413" i="20"/>
  <c r="AM1413" i="20" s="1"/>
  <c r="AI1407" i="20"/>
  <c r="AM1407" i="20" s="1"/>
  <c r="AH1404" i="20"/>
  <c r="AL1404" i="20" s="1"/>
  <c r="AI1401" i="20"/>
  <c r="AM1401" i="20" s="1"/>
  <c r="AI1398" i="20"/>
  <c r="AM1398" i="20" s="1"/>
  <c r="AI1395" i="20"/>
  <c r="AM1395" i="20" s="1"/>
  <c r="AI1380" i="20"/>
  <c r="AM1380" i="20" s="1"/>
  <c r="AF1366" i="20"/>
  <c r="AJ1366" i="20" s="1"/>
  <c r="AF1354" i="20"/>
  <c r="AJ1354" i="20" s="1"/>
  <c r="AH1351" i="20"/>
  <c r="AL1351" i="20" s="1"/>
  <c r="AG1348" i="20"/>
  <c r="AK1348" i="20" s="1"/>
  <c r="AI1345" i="20"/>
  <c r="AM1345" i="20" s="1"/>
  <c r="AF1342" i="20"/>
  <c r="AJ1342" i="20" s="1"/>
  <c r="AF1339" i="20"/>
  <c r="AJ1339" i="20" s="1"/>
  <c r="AI1336" i="20"/>
  <c r="AM1336" i="20" s="1"/>
  <c r="AG1328" i="20"/>
  <c r="AK1328" i="20" s="1"/>
  <c r="AI1325" i="20"/>
  <c r="AM1325" i="20" s="1"/>
  <c r="AI1322" i="20"/>
  <c r="AM1322" i="20" s="1"/>
  <c r="AH1314" i="20"/>
  <c r="AL1314" i="20" s="1"/>
  <c r="AI1311" i="20"/>
  <c r="AM1311" i="20" s="1"/>
  <c r="AG1306" i="20"/>
  <c r="AK1306" i="20" s="1"/>
  <c r="AH1300" i="20"/>
  <c r="AL1300" i="20" s="1"/>
  <c r="AG1292" i="20"/>
  <c r="AK1292" i="20" s="1"/>
  <c r="AH1289" i="20"/>
  <c r="AL1289" i="20" s="1"/>
  <c r="AF1281" i="20"/>
  <c r="AJ1281" i="20" s="1"/>
  <c r="AI1278" i="20"/>
  <c r="AM1278" i="20" s="1"/>
  <c r="AH1273" i="20"/>
  <c r="AL1273" i="20" s="1"/>
  <c r="AH1268" i="20"/>
  <c r="AL1268" i="20" s="1"/>
  <c r="AH1265" i="20"/>
  <c r="AL1265" i="20" s="1"/>
  <c r="AH1260" i="20"/>
  <c r="AL1260" i="20" s="1"/>
  <c r="AG1253" i="20"/>
  <c r="AK1253" i="20" s="1"/>
  <c r="AI1246" i="20"/>
  <c r="AM1246" i="20" s="1"/>
  <c r="AG1244" i="20"/>
  <c r="AK1244" i="20" s="1"/>
  <c r="AG1237" i="20"/>
  <c r="AK1237" i="20" s="1"/>
  <c r="AI1230" i="20"/>
  <c r="AM1230" i="20" s="1"/>
  <c r="AG1228" i="20"/>
  <c r="AK1228" i="20" s="1"/>
  <c r="AI1221" i="20"/>
  <c r="AM1221" i="20" s="1"/>
  <c r="AF1219" i="20"/>
  <c r="AJ1219" i="20" s="1"/>
  <c r="AH1212" i="20"/>
  <c r="AL1212" i="20" s="1"/>
  <c r="AF1210" i="20"/>
  <c r="AJ1210" i="20" s="1"/>
  <c r="AF1203" i="20"/>
  <c r="AJ1203" i="20" s="1"/>
  <c r="AH1196" i="20"/>
  <c r="AL1196" i="20" s="1"/>
  <c r="AF1194" i="20"/>
  <c r="AJ1194" i="20" s="1"/>
  <c r="AG1187" i="20"/>
  <c r="AK1187" i="20" s="1"/>
  <c r="AI1180" i="20"/>
  <c r="AM1180" i="20" s="1"/>
  <c r="AG1178" i="20"/>
  <c r="AK1178" i="20" s="1"/>
  <c r="AI1171" i="20"/>
  <c r="AM1171" i="20" s="1"/>
  <c r="AI1164" i="20"/>
  <c r="AM1164" i="20" s="1"/>
  <c r="AG1162" i="20"/>
  <c r="AK1162" i="20" s="1"/>
  <c r="AI1155" i="20"/>
  <c r="AM1155" i="20" s="1"/>
  <c r="AF1153" i="20"/>
  <c r="AJ1153" i="20" s="1"/>
  <c r="AH1146" i="20"/>
  <c r="AL1146" i="20" s="1"/>
  <c r="AF1144" i="20"/>
  <c r="AJ1144" i="20" s="1"/>
  <c r="AG1137" i="20"/>
  <c r="AK1137" i="20" s="1"/>
  <c r="AH1130" i="20"/>
  <c r="AL1130" i="20" s="1"/>
  <c r="AF1128" i="20"/>
  <c r="AJ1128" i="20" s="1"/>
  <c r="AG1121" i="20"/>
  <c r="AK1121" i="20" s="1"/>
  <c r="AI1114" i="20"/>
  <c r="AM1114" i="20" s="1"/>
  <c r="AG1112" i="20"/>
  <c r="AK1112" i="20" s="1"/>
  <c r="AI1105" i="20"/>
  <c r="AM1105" i="20" s="1"/>
  <c r="AF1103" i="20"/>
  <c r="AJ1103" i="20" s="1"/>
  <c r="AI1098" i="20"/>
  <c r="AM1098" i="20" s="1"/>
  <c r="AG1096" i="20"/>
  <c r="AK1096" i="20" s="1"/>
  <c r="AI1089" i="20"/>
  <c r="AM1089" i="20" s="1"/>
  <c r="AF1087" i="20"/>
  <c r="AJ1087" i="20" s="1"/>
  <c r="AH1080" i="20"/>
  <c r="AL1080" i="20" s="1"/>
  <c r="AF1078" i="20"/>
  <c r="AJ1078" i="20" s="1"/>
  <c r="AG1071" i="20"/>
  <c r="AK1071" i="20" s="1"/>
  <c r="AH1064" i="20"/>
  <c r="AL1064" i="20" s="1"/>
  <c r="AF1062" i="20"/>
  <c r="AJ1062" i="20" s="1"/>
  <c r="AG1055" i="20"/>
  <c r="AK1055" i="20" s="1"/>
  <c r="AI1048" i="20"/>
  <c r="AM1048" i="20" s="1"/>
  <c r="AG1046" i="20"/>
  <c r="AK1046" i="20" s="1"/>
  <c r="AI1039" i="20"/>
  <c r="AM1039" i="20" s="1"/>
  <c r="AF1037" i="20"/>
  <c r="AJ1037" i="20" s="1"/>
  <c r="AI1032" i="20"/>
  <c r="AM1032" i="20" s="1"/>
  <c r="AG1030" i="20"/>
  <c r="AK1030" i="20" s="1"/>
  <c r="AI1023" i="20"/>
  <c r="AM1023" i="20" s="1"/>
  <c r="AF1021" i="20"/>
  <c r="AJ1021" i="20" s="1"/>
  <c r="AH1014" i="20"/>
  <c r="AL1014" i="20" s="1"/>
  <c r="AF1012" i="20"/>
  <c r="AJ1012" i="20" s="1"/>
  <c r="AG1005" i="20"/>
  <c r="AK1005" i="20" s="1"/>
  <c r="AH998" i="20"/>
  <c r="AL998" i="20" s="1"/>
  <c r="AF996" i="20"/>
  <c r="AJ996" i="20" s="1"/>
  <c r="AG989" i="20"/>
  <c r="AK989" i="20" s="1"/>
  <c r="AI982" i="20"/>
  <c r="AM982" i="20" s="1"/>
  <c r="AG980" i="20"/>
  <c r="AK980" i="20" s="1"/>
  <c r="AI973" i="20"/>
  <c r="AM973" i="20" s="1"/>
  <c r="AF971" i="20"/>
  <c r="AJ971" i="20" s="1"/>
  <c r="AG964" i="20"/>
  <c r="AK964" i="20" s="1"/>
  <c r="AI957" i="20"/>
  <c r="AM957" i="20" s="1"/>
  <c r="AF955" i="20"/>
  <c r="AJ955" i="20" s="1"/>
  <c r="AH948" i="20"/>
  <c r="AL948" i="20" s="1"/>
  <c r="AF946" i="20"/>
  <c r="AJ946" i="20" s="1"/>
  <c r="AG939" i="20"/>
  <c r="AK939" i="20" s="1"/>
  <c r="AI932" i="20"/>
  <c r="AM932" i="20" s="1"/>
  <c r="AF930" i="20"/>
  <c r="AJ930" i="20" s="1"/>
  <c r="AG923" i="20"/>
  <c r="AK923" i="20" s="1"/>
  <c r="AI916" i="20"/>
  <c r="AM916" i="20" s="1"/>
  <c r="AG914" i="20"/>
  <c r="AK914" i="20" s="1"/>
  <c r="AI907" i="20"/>
  <c r="AM907" i="20" s="1"/>
  <c r="AH905" i="20"/>
  <c r="AL905" i="20" s="1"/>
  <c r="AG903" i="20"/>
  <c r="AK903" i="20" s="1"/>
  <c r="AF901" i="20"/>
  <c r="AJ901" i="20" s="1"/>
  <c r="AI892" i="20"/>
  <c r="AM892" i="20" s="1"/>
  <c r="AH890" i="20"/>
  <c r="AL890" i="20" s="1"/>
  <c r="AG888" i="20"/>
  <c r="AK888" i="20" s="1"/>
  <c r="AF886" i="20"/>
  <c r="AJ886" i="20" s="1"/>
  <c r="AI875" i="20"/>
  <c r="AM875" i="20" s="1"/>
  <c r="AH873" i="20"/>
  <c r="AL873" i="20" s="1"/>
  <c r="AG871" i="20"/>
  <c r="AK871" i="20" s="1"/>
  <c r="AF869" i="20"/>
  <c r="AJ869" i="20" s="1"/>
  <c r="AH1683" i="20"/>
  <c r="AL1683" i="20" s="1"/>
  <c r="AF1676" i="20"/>
  <c r="AJ1676" i="20" s="1"/>
  <c r="AI1665" i="20"/>
  <c r="AM1665" i="20" s="1"/>
  <c r="AH1661" i="20"/>
  <c r="AL1661" i="20" s="1"/>
  <c r="AI1654" i="20"/>
  <c r="AM1654" i="20" s="1"/>
  <c r="AH1647" i="20"/>
  <c r="AL1647" i="20" s="1"/>
  <c r="AG1640" i="20"/>
  <c r="AK1640" i="20" s="1"/>
  <c r="AG1636" i="20"/>
  <c r="AK1636" i="20" s="1"/>
  <c r="AI1632" i="20"/>
  <c r="AM1632" i="20" s="1"/>
  <c r="AF1629" i="20"/>
  <c r="AJ1629" i="20" s="1"/>
  <c r="AI1625" i="20"/>
  <c r="AM1625" i="20" s="1"/>
  <c r="AI1621" i="20"/>
  <c r="AM1621" i="20" s="1"/>
  <c r="AH1618" i="20"/>
  <c r="AL1618" i="20" s="1"/>
  <c r="AI1614" i="20"/>
  <c r="AM1614" i="20" s="1"/>
  <c r="AH1607" i="20"/>
  <c r="AL1607" i="20" s="1"/>
  <c r="AH1603" i="20"/>
  <c r="AL1603" i="20" s="1"/>
  <c r="AF1600" i="20"/>
  <c r="AJ1600" i="20" s="1"/>
  <c r="AH1596" i="20"/>
  <c r="AL1596" i="20" s="1"/>
  <c r="AH1589" i="20"/>
  <c r="AL1589" i="20" s="1"/>
  <c r="AF1585" i="20"/>
  <c r="AJ1585" i="20" s="1"/>
  <c r="AF1578" i="20"/>
  <c r="AJ1578" i="20" s="1"/>
  <c r="AF1571" i="20"/>
  <c r="AJ1571" i="20" s="1"/>
  <c r="AI1567" i="20"/>
  <c r="AM1567" i="20" s="1"/>
  <c r="AI1556" i="20"/>
  <c r="AM1556" i="20" s="1"/>
  <c r="AH1549" i="20"/>
  <c r="AL1549" i="20" s="1"/>
  <c r="AI1542" i="20"/>
  <c r="AM1542" i="20" s="1"/>
  <c r="AF1531" i="20"/>
  <c r="AJ1531" i="20" s="1"/>
  <c r="AI1527" i="20"/>
  <c r="AM1527" i="20" s="1"/>
  <c r="AH1524" i="20"/>
  <c r="AL1524" i="20" s="1"/>
  <c r="AH1520" i="20"/>
  <c r="AL1520" i="20" s="1"/>
  <c r="AF1503" i="20"/>
  <c r="AJ1503" i="20" s="1"/>
  <c r="AI1496" i="20"/>
  <c r="AM1496" i="20" s="1"/>
  <c r="AI1493" i="20"/>
  <c r="AM1493" i="20" s="1"/>
  <c r="AH1490" i="20"/>
  <c r="AL1490" i="20" s="1"/>
  <c r="AF1484" i="20"/>
  <c r="AJ1484" i="20" s="1"/>
  <c r="AH1481" i="20"/>
  <c r="AL1481" i="20" s="1"/>
  <c r="AF1478" i="20"/>
  <c r="AJ1478" i="20" s="1"/>
  <c r="AH1475" i="20"/>
  <c r="AL1475" i="20" s="1"/>
  <c r="AI1472" i="20"/>
  <c r="AM1472" i="20" s="1"/>
  <c r="AH1466" i="20"/>
  <c r="AL1466" i="20" s="1"/>
  <c r="AH1463" i="20"/>
  <c r="AL1463" i="20" s="1"/>
  <c r="AI1460" i="20"/>
  <c r="AM1460" i="20" s="1"/>
  <c r="AF1428" i="20"/>
  <c r="AJ1428" i="20" s="1"/>
  <c r="AF1416" i="20"/>
  <c r="AJ1416" i="20" s="1"/>
  <c r="AH1413" i="20"/>
  <c r="AL1413" i="20" s="1"/>
  <c r="AF1410" i="20"/>
  <c r="AJ1410" i="20" s="1"/>
  <c r="AH1407" i="20"/>
  <c r="AL1407" i="20" s="1"/>
  <c r="AG1404" i="20"/>
  <c r="AK1404" i="20" s="1"/>
  <c r="AH1401" i="20"/>
  <c r="AL1401" i="20" s="1"/>
  <c r="AH1398" i="20"/>
  <c r="AL1398" i="20" s="1"/>
  <c r="AH1395" i="20"/>
  <c r="AL1395" i="20" s="1"/>
  <c r="AI1392" i="20"/>
  <c r="AM1392" i="20" s="1"/>
  <c r="AI1383" i="20"/>
  <c r="AM1383" i="20" s="1"/>
  <c r="AH1380" i="20"/>
  <c r="AL1380" i="20" s="1"/>
  <c r="AF1348" i="20"/>
  <c r="AJ1348" i="20" s="1"/>
  <c r="AH1345" i="20"/>
  <c r="AL1345" i="20" s="1"/>
  <c r="AH1336" i="20"/>
  <c r="AL1336" i="20" s="1"/>
  <c r="AF1328" i="20"/>
  <c r="AJ1328" i="20" s="1"/>
  <c r="AH1325" i="20"/>
  <c r="AL1325" i="20" s="1"/>
  <c r="AH1322" i="20"/>
  <c r="AL1322" i="20" s="1"/>
  <c r="AG1314" i="20"/>
  <c r="AK1314" i="20" s="1"/>
  <c r="AH1311" i="20"/>
  <c r="AL1311" i="20" s="1"/>
  <c r="AF1306" i="20"/>
  <c r="AJ1306" i="20" s="1"/>
  <c r="AG1300" i="20"/>
  <c r="AK1300" i="20" s="1"/>
  <c r="AI1297" i="20"/>
  <c r="AM1297" i="20" s="1"/>
  <c r="AG1289" i="20"/>
  <c r="AK1289" i="20" s="1"/>
  <c r="AI1283" i="20"/>
  <c r="AM1283" i="20" s="1"/>
  <c r="AH1278" i="20"/>
  <c r="AL1278" i="20" s="1"/>
  <c r="AG1273" i="20"/>
  <c r="AK1273" i="20" s="1"/>
  <c r="AG1268" i="20"/>
  <c r="AK1268" i="20" s="1"/>
  <c r="AG1265" i="20"/>
  <c r="AK1265" i="20" s="1"/>
  <c r="AG1260" i="20"/>
  <c r="AK1260" i="20" s="1"/>
  <c r="AI1255" i="20"/>
  <c r="AM1255" i="20" s="1"/>
  <c r="AF1253" i="20"/>
  <c r="AJ1253" i="20" s="1"/>
  <c r="AH1246" i="20"/>
  <c r="AL1246" i="20" s="1"/>
  <c r="AF1244" i="20"/>
  <c r="AJ1244" i="20" s="1"/>
  <c r="AI1239" i="20"/>
  <c r="AM1239" i="20" s="1"/>
  <c r="AF1237" i="20"/>
  <c r="AJ1237" i="20" s="1"/>
  <c r="AH1230" i="20"/>
  <c r="AL1230" i="20" s="1"/>
  <c r="AF1228" i="20"/>
  <c r="AJ1228" i="20" s="1"/>
  <c r="AG1221" i="20"/>
  <c r="AK1221" i="20" s="1"/>
  <c r="AI1214" i="20"/>
  <c r="AM1214" i="20" s="1"/>
  <c r="AG1212" i="20"/>
  <c r="AK1212" i="20" s="1"/>
  <c r="AG1205" i="20"/>
  <c r="AK1205" i="20" s="1"/>
  <c r="AI1198" i="20"/>
  <c r="AM1198" i="20" s="1"/>
  <c r="AG1196" i="20"/>
  <c r="AK1196" i="20" s="1"/>
  <c r="AI1189" i="20"/>
  <c r="AM1189" i="20" s="1"/>
  <c r="AF1187" i="20"/>
  <c r="AJ1187" i="20" s="1"/>
  <c r="AH1180" i="20"/>
  <c r="AL1180" i="20" s="1"/>
  <c r="AF1178" i="20"/>
  <c r="AJ1178" i="20" s="1"/>
  <c r="AF1171" i="20"/>
  <c r="AJ1171" i="20" s="1"/>
  <c r="AH1164" i="20"/>
  <c r="AL1164" i="20" s="1"/>
  <c r="AF1162" i="20"/>
  <c r="AJ1162" i="20" s="1"/>
  <c r="AG1155" i="20"/>
  <c r="AK1155" i="20" s="1"/>
  <c r="AI1148" i="20"/>
  <c r="AM1148" i="20" s="1"/>
  <c r="AG1146" i="20"/>
  <c r="AK1146" i="20" s="1"/>
  <c r="AI1139" i="20"/>
  <c r="AM1139" i="20" s="1"/>
  <c r="AI1132" i="20"/>
  <c r="AM1132" i="20" s="1"/>
  <c r="AG1130" i="20"/>
  <c r="AK1130" i="20" s="1"/>
  <c r="AI1123" i="20"/>
  <c r="AM1123" i="20" s="1"/>
  <c r="AF1121" i="20"/>
  <c r="AJ1121" i="20" s="1"/>
  <c r="AH1114" i="20"/>
  <c r="AL1114" i="20" s="1"/>
  <c r="AF1112" i="20"/>
  <c r="AJ1112" i="20" s="1"/>
  <c r="AG1105" i="20"/>
  <c r="AK1105" i="20" s="1"/>
  <c r="AH1098" i="20"/>
  <c r="AL1098" i="20" s="1"/>
  <c r="AF1096" i="20"/>
  <c r="AJ1096" i="20" s="1"/>
  <c r="AG1089" i="20"/>
  <c r="AK1089" i="20" s="1"/>
  <c r="AI1082" i="20"/>
  <c r="AM1082" i="20" s="1"/>
  <c r="AG1080" i="20"/>
  <c r="AK1080" i="20" s="1"/>
  <c r="AI1073" i="20"/>
  <c r="AM1073" i="20" s="1"/>
  <c r="AF1071" i="20"/>
  <c r="AJ1071" i="20" s="1"/>
  <c r="AI1066" i="20"/>
  <c r="AM1066" i="20" s="1"/>
  <c r="AG1064" i="20"/>
  <c r="AK1064" i="20" s="1"/>
  <c r="AI1057" i="20"/>
  <c r="AM1057" i="20" s="1"/>
  <c r="AF1055" i="20"/>
  <c r="AJ1055" i="20" s="1"/>
  <c r="AH1048" i="20"/>
  <c r="AL1048" i="20" s="1"/>
  <c r="AF1046" i="20"/>
  <c r="AJ1046" i="20" s="1"/>
  <c r="AG1039" i="20"/>
  <c r="AK1039" i="20" s="1"/>
  <c r="AH1032" i="20"/>
  <c r="AL1032" i="20" s="1"/>
  <c r="AF1030" i="20"/>
  <c r="AJ1030" i="20" s="1"/>
  <c r="AG1023" i="20"/>
  <c r="AK1023" i="20" s="1"/>
  <c r="AI1016" i="20"/>
  <c r="AM1016" i="20" s="1"/>
  <c r="AG1014" i="20"/>
  <c r="AK1014" i="20" s="1"/>
  <c r="AI1007" i="20"/>
  <c r="AM1007" i="20" s="1"/>
  <c r="AF1005" i="20"/>
  <c r="AJ1005" i="20" s="1"/>
  <c r="AI1000" i="20"/>
  <c r="AM1000" i="20" s="1"/>
  <c r="AG998" i="20"/>
  <c r="AK998" i="20" s="1"/>
  <c r="AI991" i="20"/>
  <c r="AM991" i="20" s="1"/>
  <c r="AF989" i="20"/>
  <c r="AJ989" i="20" s="1"/>
  <c r="AH982" i="20"/>
  <c r="AL982" i="20" s="1"/>
  <c r="AF980" i="20"/>
  <c r="AJ980" i="20" s="1"/>
  <c r="AG973" i="20"/>
  <c r="AK973" i="20" s="1"/>
  <c r="AH966" i="20"/>
  <c r="AL966" i="20" s="1"/>
  <c r="AF964" i="20"/>
  <c r="AJ964" i="20" s="1"/>
  <c r="AG957" i="20"/>
  <c r="AK957" i="20" s="1"/>
  <c r="AI950" i="20"/>
  <c r="AM950" i="20" s="1"/>
  <c r="AG948" i="20"/>
  <c r="AK948" i="20" s="1"/>
  <c r="AI941" i="20"/>
  <c r="AM941" i="20" s="1"/>
  <c r="AF939" i="20"/>
  <c r="AJ939" i="20" s="1"/>
  <c r="AG932" i="20"/>
  <c r="AK932" i="20" s="1"/>
  <c r="AI925" i="20"/>
  <c r="AM925" i="20" s="1"/>
  <c r="AF923" i="20"/>
  <c r="AJ923" i="20" s="1"/>
  <c r="AH916" i="20"/>
  <c r="AL916" i="20" s="1"/>
  <c r="AF914" i="20"/>
  <c r="AJ914" i="20" s="1"/>
  <c r="AH907" i="20"/>
  <c r="AL907" i="20" s="1"/>
  <c r="AG905" i="20"/>
  <c r="AK905" i="20" s="1"/>
  <c r="AF903" i="20"/>
  <c r="AJ903" i="20" s="1"/>
  <c r="AI894" i="20"/>
  <c r="AM894" i="20" s="1"/>
  <c r="AH892" i="20"/>
  <c r="AL892" i="20" s="1"/>
  <c r="AG890" i="20"/>
  <c r="AK890" i="20" s="1"/>
  <c r="AF888" i="20"/>
  <c r="AJ888" i="20" s="1"/>
  <c r="AI877" i="20"/>
  <c r="AM877" i="20" s="1"/>
  <c r="AH875" i="20"/>
  <c r="AL875" i="20" s="1"/>
  <c r="AG873" i="20"/>
  <c r="AK873" i="20" s="1"/>
  <c r="AF871" i="20"/>
  <c r="AJ871" i="20" s="1"/>
  <c r="D3" i="20"/>
  <c r="D16" i="20" s="1"/>
  <c r="AI1679" i="20"/>
  <c r="AM1679" i="20" s="1"/>
  <c r="AI1672" i="20"/>
  <c r="AM1672" i="20" s="1"/>
  <c r="AG1661" i="20"/>
  <c r="AK1661" i="20" s="1"/>
  <c r="AH1654" i="20"/>
  <c r="AL1654" i="20" s="1"/>
  <c r="AI1650" i="20"/>
  <c r="AM1650" i="20" s="1"/>
  <c r="AF1647" i="20"/>
  <c r="AJ1647" i="20" s="1"/>
  <c r="AH1639" i="20"/>
  <c r="AL1639" i="20" s="1"/>
  <c r="AF1636" i="20"/>
  <c r="AJ1636" i="20" s="1"/>
  <c r="AG1632" i="20"/>
  <c r="AK1632" i="20" s="1"/>
  <c r="AH1625" i="20"/>
  <c r="AL1625" i="20" s="1"/>
  <c r="AH1621" i="20"/>
  <c r="AL1621" i="20" s="1"/>
  <c r="AG1618" i="20"/>
  <c r="AK1618" i="20" s="1"/>
  <c r="AF1614" i="20"/>
  <c r="AJ1614" i="20" s="1"/>
  <c r="AG1603" i="20"/>
  <c r="AK1603" i="20" s="1"/>
  <c r="AG1596" i="20"/>
  <c r="AK1596" i="20" s="1"/>
  <c r="AI1686" i="20"/>
  <c r="AM1686" i="20" s="1"/>
  <c r="AG1682" i="20"/>
  <c r="AK1682" i="20" s="1"/>
  <c r="AF1678" i="20"/>
  <c r="AJ1678" i="20" s="1"/>
  <c r="AI1673" i="20"/>
  <c r="AM1673" i="20" s="1"/>
  <c r="AF1669" i="20"/>
  <c r="AJ1669" i="20" s="1"/>
  <c r="AI1664" i="20"/>
  <c r="AM1664" i="20" s="1"/>
  <c r="AI1624" i="20"/>
  <c r="AM1624" i="20" s="1"/>
  <c r="AI1611" i="20"/>
  <c r="AM1611" i="20" s="1"/>
  <c r="AH1606" i="20"/>
  <c r="AL1606" i="20" s="1"/>
  <c r="AH1602" i="20"/>
  <c r="AL1602" i="20" s="1"/>
  <c r="AH1593" i="20"/>
  <c r="AL1593" i="20" s="1"/>
  <c r="AH1588" i="20"/>
  <c r="AL1588" i="20" s="1"/>
  <c r="AH1584" i="20"/>
  <c r="AL1584" i="20" s="1"/>
  <c r="AH1575" i="20"/>
  <c r="AL1575" i="20" s="1"/>
  <c r="AI1571" i="20"/>
  <c r="AM1571" i="20" s="1"/>
  <c r="AF1563" i="20"/>
  <c r="AJ1563" i="20" s="1"/>
  <c r="AI1550" i="20"/>
  <c r="AM1550" i="20" s="1"/>
  <c r="AH1546" i="20"/>
  <c r="AL1546" i="20" s="1"/>
  <c r="AF1530" i="20"/>
  <c r="AJ1530" i="20" s="1"/>
  <c r="AF1514" i="20"/>
  <c r="AJ1514" i="20" s="1"/>
  <c r="AF1502" i="20"/>
  <c r="AJ1502" i="20" s="1"/>
  <c r="AH1480" i="20"/>
  <c r="AL1480" i="20" s="1"/>
  <c r="AH1477" i="20"/>
  <c r="AL1477" i="20" s="1"/>
  <c r="AI1470" i="20"/>
  <c r="AM1470" i="20" s="1"/>
  <c r="AH1467" i="20"/>
  <c r="AL1467" i="20" s="1"/>
  <c r="AF1460" i="20"/>
  <c r="AJ1460" i="20" s="1"/>
  <c r="AH1453" i="20"/>
  <c r="AL1453" i="20" s="1"/>
  <c r="AF1450" i="20"/>
  <c r="AJ1450" i="20" s="1"/>
  <c r="AF1440" i="20"/>
  <c r="AJ1440" i="20" s="1"/>
  <c r="AI1436" i="20"/>
  <c r="AM1436" i="20" s="1"/>
  <c r="AH1433" i="20"/>
  <c r="AL1433" i="20" s="1"/>
  <c r="AI1426" i="20"/>
  <c r="AM1426" i="20" s="1"/>
  <c r="AF1423" i="20"/>
  <c r="AJ1423" i="20" s="1"/>
  <c r="AH1416" i="20"/>
  <c r="AL1416" i="20" s="1"/>
  <c r="AH1409" i="20"/>
  <c r="AL1409" i="20" s="1"/>
  <c r="AF1406" i="20"/>
  <c r="AJ1406" i="20" s="1"/>
  <c r="AF1396" i="20"/>
  <c r="AJ1396" i="20" s="1"/>
  <c r="AH1389" i="20"/>
  <c r="AL1389" i="20" s="1"/>
  <c r="AH1382" i="20"/>
  <c r="AL1382" i="20" s="1"/>
  <c r="AH1379" i="20"/>
  <c r="AL1379" i="20" s="1"/>
  <c r="AI1372" i="20"/>
  <c r="AM1372" i="20" s="1"/>
  <c r="AF1369" i="20"/>
  <c r="AJ1369" i="20" s="1"/>
  <c r="AH1365" i="20"/>
  <c r="AL1365" i="20" s="1"/>
  <c r="AF1362" i="20"/>
  <c r="AJ1362" i="20" s="1"/>
  <c r="AI1338" i="20"/>
  <c r="AM1338" i="20" s="1"/>
  <c r="AI1335" i="20"/>
  <c r="AM1335" i="20" s="1"/>
  <c r="AF1332" i="20"/>
  <c r="AJ1332" i="20" s="1"/>
  <c r="AF1329" i="20"/>
  <c r="AJ1329" i="20" s="1"/>
  <c r="AG1319" i="20"/>
  <c r="AK1319" i="20" s="1"/>
  <c r="AH1316" i="20"/>
  <c r="AL1316" i="20" s="1"/>
  <c r="AG1313" i="20"/>
  <c r="AK1313" i="20" s="1"/>
  <c r="AI1300" i="20"/>
  <c r="AM1300" i="20" s="1"/>
  <c r="AG1297" i="20"/>
  <c r="AK1297" i="20" s="1"/>
  <c r="AF1294" i="20"/>
  <c r="AJ1294" i="20" s="1"/>
  <c r="AI1275" i="20"/>
  <c r="AM1275" i="20" s="1"/>
  <c r="AI1269" i="20"/>
  <c r="AM1269" i="20" s="1"/>
  <c r="AF1258" i="20"/>
  <c r="AJ1258" i="20" s="1"/>
  <c r="AF1255" i="20"/>
  <c r="AJ1255" i="20" s="1"/>
  <c r="AI1247" i="20"/>
  <c r="AM1247" i="20" s="1"/>
  <c r="AH1242" i="20"/>
  <c r="AL1242" i="20" s="1"/>
  <c r="AH1234" i="20"/>
  <c r="AL1234" i="20" s="1"/>
  <c r="AG1229" i="20"/>
  <c r="AK1229" i="20" s="1"/>
  <c r="AF1224" i="20"/>
  <c r="AJ1224" i="20" s="1"/>
  <c r="AG1216" i="20"/>
  <c r="AK1216" i="20" s="1"/>
  <c r="AI1208" i="20"/>
  <c r="AM1208" i="20" s="1"/>
  <c r="AI1203" i="20"/>
  <c r="AM1203" i="20" s="1"/>
  <c r="AI1200" i="20"/>
  <c r="AM1200" i="20" s="1"/>
  <c r="AI1195" i="20"/>
  <c r="AM1195" i="20" s="1"/>
  <c r="AG1190" i="20"/>
  <c r="AK1190" i="20" s="1"/>
  <c r="AF1185" i="20"/>
  <c r="AJ1185" i="20" s="1"/>
  <c r="AH1182" i="20"/>
  <c r="AL1182" i="20" s="1"/>
  <c r="AF1177" i="20"/>
  <c r="AJ1177" i="20" s="1"/>
  <c r="AF1172" i="20"/>
  <c r="AJ1172" i="20" s="1"/>
  <c r="AF1164" i="20"/>
  <c r="AJ1164" i="20" s="1"/>
  <c r="AI1156" i="20"/>
  <c r="AM1156" i="20" s="1"/>
  <c r="AG1151" i="20"/>
  <c r="AK1151" i="20" s="1"/>
  <c r="AG1143" i="20"/>
  <c r="AK1143" i="20" s="1"/>
  <c r="AG1138" i="20"/>
  <c r="AK1138" i="20" s="1"/>
  <c r="AF1133" i="20"/>
  <c r="AJ1133" i="20" s="1"/>
  <c r="AI1130" i="20"/>
  <c r="AM1130" i="20" s="1"/>
  <c r="AF1125" i="20"/>
  <c r="AJ1125" i="20" s="1"/>
  <c r="AI1117" i="20"/>
  <c r="AM1117" i="20" s="1"/>
  <c r="AH1112" i="20"/>
  <c r="AL1112" i="20" s="1"/>
  <c r="AH1104" i="20"/>
  <c r="AL1104" i="20" s="1"/>
  <c r="AG1099" i="20"/>
  <c r="AK1099" i="20" s="1"/>
  <c r="AF1094" i="20"/>
  <c r="AJ1094" i="20" s="1"/>
  <c r="AG1091" i="20"/>
  <c r="AK1091" i="20" s="1"/>
  <c r="AG1086" i="20"/>
  <c r="AK1086" i="20" s="1"/>
  <c r="AI1078" i="20"/>
  <c r="AM1078" i="20" s="1"/>
  <c r="AI1070" i="20"/>
  <c r="AM1070" i="20" s="1"/>
  <c r="AI1065" i="20"/>
  <c r="AM1065" i="20" s="1"/>
  <c r="AG1060" i="20"/>
  <c r="AK1060" i="20" s="1"/>
  <c r="AH1052" i="20"/>
  <c r="AL1052" i="20" s="1"/>
  <c r="AF1047" i="20"/>
  <c r="AJ1047" i="20" s="1"/>
  <c r="AF1042" i="20"/>
  <c r="AJ1042" i="20" s="1"/>
  <c r="AF1034" i="20"/>
  <c r="AJ1034" i="20" s="1"/>
  <c r="AI1026" i="20"/>
  <c r="AM1026" i="20" s="1"/>
  <c r="AG1021" i="20"/>
  <c r="AK1021" i="20" s="1"/>
  <c r="AI1018" i="20"/>
  <c r="AM1018" i="20" s="1"/>
  <c r="AG1013" i="20"/>
  <c r="AK1013" i="20" s="1"/>
  <c r="AG1008" i="20"/>
  <c r="AK1008" i="20" s="1"/>
  <c r="AF1003" i="20"/>
  <c r="AJ1003" i="20" s="1"/>
  <c r="AG1000" i="20"/>
  <c r="AK1000" i="20" s="1"/>
  <c r="AF995" i="20"/>
  <c r="AJ995" i="20" s="1"/>
  <c r="AF990" i="20"/>
  <c r="AJ990" i="20" s="1"/>
  <c r="AI987" i="20"/>
  <c r="AM987" i="20" s="1"/>
  <c r="AF982" i="20"/>
  <c r="AJ982" i="20" s="1"/>
  <c r="AH974" i="20"/>
  <c r="AL974" i="20" s="1"/>
  <c r="AG969" i="20"/>
  <c r="AK969" i="20" s="1"/>
  <c r="AG961" i="20"/>
  <c r="AK961" i="20" s="1"/>
  <c r="AG956" i="20"/>
  <c r="AK956" i="20" s="1"/>
  <c r="AI948" i="20"/>
  <c r="AM948" i="20" s="1"/>
  <c r="AF943" i="20"/>
  <c r="AJ943" i="20" s="1"/>
  <c r="AI940" i="20"/>
  <c r="AM940" i="20" s="1"/>
  <c r="AI935" i="20"/>
  <c r="AM935" i="20" s="1"/>
  <c r="AH930" i="20"/>
  <c r="AL930" i="20" s="1"/>
  <c r="AI927" i="20"/>
  <c r="AM927" i="20" s="1"/>
  <c r="AH922" i="20"/>
  <c r="AL922" i="20" s="1"/>
  <c r="AF917" i="20"/>
  <c r="AJ917" i="20" s="1"/>
  <c r="AF912" i="20"/>
  <c r="AJ912" i="20" s="1"/>
  <c r="AG909" i="20"/>
  <c r="AK909" i="20" s="1"/>
  <c r="AH904" i="20"/>
  <c r="AL904" i="20" s="1"/>
  <c r="AG897" i="20"/>
  <c r="AK897" i="20" s="1"/>
  <c r="AF892" i="20"/>
  <c r="AJ892" i="20" s="1"/>
  <c r="AH887" i="20"/>
  <c r="AL887" i="20" s="1"/>
  <c r="AI882" i="20"/>
  <c r="AM882" i="20" s="1"/>
  <c r="AF880" i="20"/>
  <c r="AJ880" i="20" s="1"/>
  <c r="AF875" i="20"/>
  <c r="AJ875" i="20" s="1"/>
  <c r="AG870" i="20"/>
  <c r="AK870" i="20" s="1"/>
  <c r="AI865" i="20"/>
  <c r="AM865" i="20" s="1"/>
  <c r="AG863" i="20"/>
  <c r="AK863" i="20" s="1"/>
  <c r="AI858" i="20"/>
  <c r="AM858" i="20" s="1"/>
  <c r="AG856" i="20"/>
  <c r="AK856" i="20" s="1"/>
  <c r="AI849" i="20"/>
  <c r="AM849" i="20" s="1"/>
  <c r="AG847" i="20"/>
  <c r="AK847" i="20" s="1"/>
  <c r="AI842" i="20"/>
  <c r="AM842" i="20" s="1"/>
  <c r="AG840" i="20"/>
  <c r="AK840" i="20" s="1"/>
  <c r="AI833" i="20"/>
  <c r="AM833" i="20" s="1"/>
  <c r="AG831" i="20"/>
  <c r="AK831" i="20" s="1"/>
  <c r="AI826" i="20"/>
  <c r="AM826" i="20" s="1"/>
  <c r="AG824" i="20"/>
  <c r="AK824" i="20" s="1"/>
  <c r="AI817" i="20"/>
  <c r="AM817" i="20" s="1"/>
  <c r="AG815" i="20"/>
  <c r="AK815" i="20" s="1"/>
  <c r="AI806" i="20"/>
  <c r="AM806" i="20" s="1"/>
  <c r="AH804" i="20"/>
  <c r="AL804" i="20" s="1"/>
  <c r="AG802" i="20"/>
  <c r="AK802" i="20" s="1"/>
  <c r="AF800" i="20"/>
  <c r="AJ800" i="20" s="1"/>
  <c r="AI789" i="20"/>
  <c r="AM789" i="20" s="1"/>
  <c r="AH787" i="20"/>
  <c r="AL787" i="20" s="1"/>
  <c r="AG785" i="20"/>
  <c r="AK785" i="20" s="1"/>
  <c r="AF783" i="20"/>
  <c r="AJ783" i="20" s="1"/>
  <c r="AI774" i="20"/>
  <c r="AM774" i="20" s="1"/>
  <c r="AH772" i="20"/>
  <c r="AL772" i="20" s="1"/>
  <c r="AG770" i="20"/>
  <c r="AK770" i="20" s="1"/>
  <c r="AF768" i="20"/>
  <c r="AJ768" i="20" s="1"/>
  <c r="AI757" i="20"/>
  <c r="AM757" i="20" s="1"/>
  <c r="AH755" i="20"/>
  <c r="AL755" i="20" s="1"/>
  <c r="AG753" i="20"/>
  <c r="AK753" i="20" s="1"/>
  <c r="AF751" i="20"/>
  <c r="AJ751" i="20" s="1"/>
  <c r="AI742" i="20"/>
  <c r="AM742" i="20" s="1"/>
  <c r="AH740" i="20"/>
  <c r="AL740" i="20" s="1"/>
  <c r="AG738" i="20"/>
  <c r="AK738" i="20" s="1"/>
  <c r="AF736" i="20"/>
  <c r="AJ736" i="20" s="1"/>
  <c r="AI725" i="20"/>
  <c r="AM725" i="20" s="1"/>
  <c r="AH723" i="20"/>
  <c r="AL723" i="20" s="1"/>
  <c r="AG721" i="20"/>
  <c r="AK721" i="20" s="1"/>
  <c r="AF719" i="20"/>
  <c r="AJ719" i="20" s="1"/>
  <c r="AI710" i="20"/>
  <c r="AM710" i="20" s="1"/>
  <c r="AH708" i="20"/>
  <c r="AL708" i="20" s="1"/>
  <c r="AG706" i="20"/>
  <c r="AK706" i="20" s="1"/>
  <c r="AF704" i="20"/>
  <c r="AJ704" i="20" s="1"/>
  <c r="AI693" i="20"/>
  <c r="AM693" i="20" s="1"/>
  <c r="AH691" i="20"/>
  <c r="AL691" i="20" s="1"/>
  <c r="AG689" i="20"/>
  <c r="AK689" i="20" s="1"/>
  <c r="AF687" i="20"/>
  <c r="AJ687" i="20" s="1"/>
  <c r="AI678" i="20"/>
  <c r="AM678" i="20" s="1"/>
  <c r="AH676" i="20"/>
  <c r="AL676" i="20" s="1"/>
  <c r="AG674" i="20"/>
  <c r="AK674" i="20" s="1"/>
  <c r="AF672" i="20"/>
  <c r="AJ672" i="20" s="1"/>
  <c r="AI661" i="20"/>
  <c r="AM661" i="20" s="1"/>
  <c r="AH659" i="20"/>
  <c r="AL659" i="20" s="1"/>
  <c r="AG657" i="20"/>
  <c r="AK657" i="20" s="1"/>
  <c r="AF655" i="20"/>
  <c r="AJ655" i="20" s="1"/>
  <c r="AI646" i="20"/>
  <c r="AM646" i="20" s="1"/>
  <c r="AH644" i="20"/>
  <c r="AL644" i="20" s="1"/>
  <c r="AG642" i="20"/>
  <c r="AK642" i="20" s="1"/>
  <c r="AF640" i="20"/>
  <c r="AJ640" i="20" s="1"/>
  <c r="AI629" i="20"/>
  <c r="AM629" i="20" s="1"/>
  <c r="AH627" i="20"/>
  <c r="AL627" i="20" s="1"/>
  <c r="AG625" i="20"/>
  <c r="AK625" i="20" s="1"/>
  <c r="AF623" i="20"/>
  <c r="AJ623" i="20" s="1"/>
  <c r="AI614" i="20"/>
  <c r="AM614" i="20" s="1"/>
  <c r="AH612" i="20"/>
  <c r="AL612" i="20" s="1"/>
  <c r="AG610" i="20"/>
  <c r="AK610" i="20" s="1"/>
  <c r="AF608" i="20"/>
  <c r="AJ608" i="20" s="1"/>
  <c r="AI597" i="20"/>
  <c r="AM597" i="20" s="1"/>
  <c r="AH595" i="20"/>
  <c r="AL595" i="20" s="1"/>
  <c r="AG593" i="20"/>
  <c r="AK593" i="20" s="1"/>
  <c r="AF591" i="20"/>
  <c r="AJ591" i="20" s="1"/>
  <c r="AI582" i="20"/>
  <c r="AM582" i="20" s="1"/>
  <c r="AH580" i="20"/>
  <c r="AL580" i="20" s="1"/>
  <c r="AG578" i="20"/>
  <c r="AK578" i="20" s="1"/>
  <c r="AF576" i="20"/>
  <c r="AJ576" i="20" s="1"/>
  <c r="AI565" i="20"/>
  <c r="AM565" i="20" s="1"/>
  <c r="AH563" i="20"/>
  <c r="AL563" i="20" s="1"/>
  <c r="AG561" i="20"/>
  <c r="AK561" i="20" s="1"/>
  <c r="AF559" i="20"/>
  <c r="AJ559" i="20" s="1"/>
  <c r="AI550" i="20"/>
  <c r="AM550" i="20" s="1"/>
  <c r="AH548" i="20"/>
  <c r="AL548" i="20" s="1"/>
  <c r="AG546" i="20"/>
  <c r="AK546" i="20" s="1"/>
  <c r="AF544" i="20"/>
  <c r="AJ544" i="20" s="1"/>
  <c r="AI533" i="20"/>
  <c r="AM533" i="20" s="1"/>
  <c r="AH531" i="20"/>
  <c r="AL531" i="20" s="1"/>
  <c r="AG529" i="20"/>
  <c r="AK529" i="20" s="1"/>
  <c r="AF527" i="20"/>
  <c r="AJ527" i="20" s="1"/>
  <c r="AI518" i="20"/>
  <c r="AM518" i="20" s="1"/>
  <c r="AH516" i="20"/>
  <c r="AL516" i="20" s="1"/>
  <c r="AG514" i="20"/>
  <c r="AK514" i="20" s="1"/>
  <c r="AF512" i="20"/>
  <c r="AJ512" i="20" s="1"/>
  <c r="AI501" i="20"/>
  <c r="AM501" i="20" s="1"/>
  <c r="AH499" i="20"/>
  <c r="AL499" i="20" s="1"/>
  <c r="AG497" i="20"/>
  <c r="AK497" i="20" s="1"/>
  <c r="AF495" i="20"/>
  <c r="AJ495" i="20" s="1"/>
  <c r="AI486" i="20"/>
  <c r="AM486" i="20" s="1"/>
  <c r="AH484" i="20"/>
  <c r="AL484" i="20" s="1"/>
  <c r="AG482" i="20"/>
  <c r="AK482" i="20" s="1"/>
  <c r="AF480" i="20"/>
  <c r="AJ480" i="20" s="1"/>
  <c r="AI469" i="20"/>
  <c r="AM469" i="20" s="1"/>
  <c r="AH467" i="20"/>
  <c r="AL467" i="20" s="1"/>
  <c r="AG465" i="20"/>
  <c r="AK465" i="20" s="1"/>
  <c r="AF463" i="20"/>
  <c r="AJ463" i="20" s="1"/>
  <c r="AI454" i="20"/>
  <c r="AM454" i="20" s="1"/>
  <c r="AH452" i="20"/>
  <c r="AL452" i="20" s="1"/>
  <c r="AG450" i="20"/>
  <c r="AK450" i="20" s="1"/>
  <c r="AF448" i="20"/>
  <c r="AJ448" i="20" s="1"/>
  <c r="AI437" i="20"/>
  <c r="AM437" i="20" s="1"/>
  <c r="AH435" i="20"/>
  <c r="AL435" i="20" s="1"/>
  <c r="AG433" i="20"/>
  <c r="AK433" i="20" s="1"/>
  <c r="AF431" i="20"/>
  <c r="AJ431" i="20" s="1"/>
  <c r="AI422" i="20"/>
  <c r="AM422" i="20" s="1"/>
  <c r="AH420" i="20"/>
  <c r="AL420" i="20" s="1"/>
  <c r="AG418" i="20"/>
  <c r="AK418" i="20" s="1"/>
  <c r="AF416" i="20"/>
  <c r="AJ416" i="20" s="1"/>
  <c r="AI405" i="20"/>
  <c r="AM405" i="20" s="1"/>
  <c r="AH403" i="20"/>
  <c r="AL403" i="20" s="1"/>
  <c r="AG401" i="20"/>
  <c r="AK401" i="20" s="1"/>
  <c r="AF399" i="20"/>
  <c r="AJ399" i="20" s="1"/>
  <c r="AI390" i="20"/>
  <c r="AM390" i="20" s="1"/>
  <c r="AH388" i="20"/>
  <c r="AL388" i="20" s="1"/>
  <c r="AG386" i="20"/>
  <c r="AK386" i="20" s="1"/>
  <c r="AF384" i="20"/>
  <c r="AJ384" i="20" s="1"/>
  <c r="AI373" i="20"/>
  <c r="AM373" i="20" s="1"/>
  <c r="AH371" i="20"/>
  <c r="AL371" i="20" s="1"/>
  <c r="AG369" i="20"/>
  <c r="AK369" i="20" s="1"/>
  <c r="AF367" i="20"/>
  <c r="AJ367" i="20" s="1"/>
  <c r="AI358" i="20"/>
  <c r="AM358" i="20" s="1"/>
  <c r="AH356" i="20"/>
  <c r="AL356" i="20" s="1"/>
  <c r="AG354" i="20"/>
  <c r="AK354" i="20" s="1"/>
  <c r="AF352" i="20"/>
  <c r="AJ352" i="20" s="1"/>
  <c r="AI341" i="20"/>
  <c r="AM341" i="20" s="1"/>
  <c r="AH339" i="20"/>
  <c r="AL339" i="20" s="1"/>
  <c r="AG337" i="20"/>
  <c r="AK337" i="20" s="1"/>
  <c r="AF335" i="20"/>
  <c r="AJ335" i="20" s="1"/>
  <c r="AI326" i="20"/>
  <c r="AM326" i="20" s="1"/>
  <c r="AH324" i="20"/>
  <c r="AL324" i="20" s="1"/>
  <c r="AG322" i="20"/>
  <c r="AK322" i="20" s="1"/>
  <c r="AF320" i="20"/>
  <c r="AJ320" i="20" s="1"/>
  <c r="AI309" i="20"/>
  <c r="AM309" i="20" s="1"/>
  <c r="AH307" i="20"/>
  <c r="AL307" i="20" s="1"/>
  <c r="AG305" i="20"/>
  <c r="AK305" i="20" s="1"/>
  <c r="AF303" i="20"/>
  <c r="AJ303" i="20" s="1"/>
  <c r="AI294" i="20"/>
  <c r="AM294" i="20" s="1"/>
  <c r="AH292" i="20"/>
  <c r="AL292" i="20" s="1"/>
  <c r="AG290" i="20"/>
  <c r="AK290" i="20" s="1"/>
  <c r="AF288" i="20"/>
  <c r="AJ288" i="20" s="1"/>
  <c r="AI277" i="20"/>
  <c r="AM277" i="20" s="1"/>
  <c r="AH275" i="20"/>
  <c r="AL275" i="20" s="1"/>
  <c r="AG273" i="20"/>
  <c r="AK273" i="20" s="1"/>
  <c r="AF271" i="20"/>
  <c r="AJ271" i="20" s="1"/>
  <c r="AI262" i="20"/>
  <c r="AM262" i="20" s="1"/>
  <c r="AH260" i="20"/>
  <c r="AL260" i="20" s="1"/>
  <c r="AG258" i="20"/>
  <c r="AK258" i="20" s="1"/>
  <c r="AF256" i="20"/>
  <c r="AJ256" i="20" s="1"/>
  <c r="AI245" i="20"/>
  <c r="AM245" i="20" s="1"/>
  <c r="AH243" i="20"/>
  <c r="AL243" i="20" s="1"/>
  <c r="AG241" i="20"/>
  <c r="AK241" i="20" s="1"/>
  <c r="AF239" i="20"/>
  <c r="AJ239" i="20" s="1"/>
  <c r="AI230" i="20"/>
  <c r="AM230" i="20" s="1"/>
  <c r="AH228" i="20"/>
  <c r="AL228" i="20" s="1"/>
  <c r="AG226" i="20"/>
  <c r="AK226" i="20" s="1"/>
  <c r="AF224" i="20"/>
  <c r="AJ224" i="20" s="1"/>
  <c r="AI213" i="20"/>
  <c r="AM213" i="20" s="1"/>
  <c r="AH211" i="20"/>
  <c r="AL211" i="20" s="1"/>
  <c r="AG209" i="20"/>
  <c r="AK209" i="20" s="1"/>
  <c r="AF207" i="20"/>
  <c r="AJ207" i="20" s="1"/>
  <c r="AI198" i="20"/>
  <c r="AM198" i="20" s="1"/>
  <c r="AH196" i="20"/>
  <c r="AL196" i="20" s="1"/>
  <c r="AG194" i="20"/>
  <c r="AK194" i="20" s="1"/>
  <c r="AF192" i="20"/>
  <c r="AJ192" i="20" s="1"/>
  <c r="AF228" i="20"/>
  <c r="AJ228" i="20" s="1"/>
  <c r="AH1686" i="20"/>
  <c r="AL1686" i="20" s="1"/>
  <c r="AF1682" i="20"/>
  <c r="AJ1682" i="20" s="1"/>
  <c r="AH1673" i="20"/>
  <c r="AL1673" i="20" s="1"/>
  <c r="AI1668" i="20"/>
  <c r="AM1668" i="20" s="1"/>
  <c r="AG1655" i="20"/>
  <c r="AK1655" i="20" s="1"/>
  <c r="AI1646" i="20"/>
  <c r="AM1646" i="20" s="1"/>
  <c r="AI1637" i="20"/>
  <c r="AM1637" i="20" s="1"/>
  <c r="AH1633" i="20"/>
  <c r="AL1633" i="20" s="1"/>
  <c r="AI1628" i="20"/>
  <c r="AM1628" i="20" s="1"/>
  <c r="AH1624" i="20"/>
  <c r="AL1624" i="20" s="1"/>
  <c r="AG1606" i="20"/>
  <c r="AK1606" i="20" s="1"/>
  <c r="AG1602" i="20"/>
  <c r="AK1602" i="20" s="1"/>
  <c r="AI1597" i="20"/>
  <c r="AM1597" i="20" s="1"/>
  <c r="AG1593" i="20"/>
  <c r="AK1593" i="20" s="1"/>
  <c r="AG1588" i="20"/>
  <c r="AK1588" i="20" s="1"/>
  <c r="AG1584" i="20"/>
  <c r="AK1584" i="20" s="1"/>
  <c r="AG1575" i="20"/>
  <c r="AK1575" i="20" s="1"/>
  <c r="AI1562" i="20"/>
  <c r="AM1562" i="20" s="1"/>
  <c r="AH1550" i="20"/>
  <c r="AL1550" i="20" s="1"/>
  <c r="AG1546" i="20"/>
  <c r="AK1546" i="20" s="1"/>
  <c r="AH1542" i="20"/>
  <c r="AL1542" i="20" s="1"/>
  <c r="AG1525" i="20"/>
  <c r="AK1525" i="20" s="1"/>
  <c r="AI1521" i="20"/>
  <c r="AM1521" i="20" s="1"/>
  <c r="AF1513" i="20"/>
  <c r="AJ1513" i="20" s="1"/>
  <c r="AI1509" i="20"/>
  <c r="AM1509" i="20" s="1"/>
  <c r="AG1494" i="20"/>
  <c r="AK1494" i="20" s="1"/>
  <c r="AG1480" i="20"/>
  <c r="AK1480" i="20" s="1"/>
  <c r="AH1470" i="20"/>
  <c r="AL1470" i="20" s="1"/>
  <c r="AF1463" i="20"/>
  <c r="AJ1463" i="20" s="1"/>
  <c r="AI1446" i="20"/>
  <c r="AM1446" i="20" s="1"/>
  <c r="AF1443" i="20"/>
  <c r="AJ1443" i="20" s="1"/>
  <c r="AH1436" i="20"/>
  <c r="AL1436" i="20" s="1"/>
  <c r="AI1429" i="20"/>
  <c r="AM1429" i="20" s="1"/>
  <c r="AH1426" i="20"/>
  <c r="AL1426" i="20" s="1"/>
  <c r="AF1409" i="20"/>
  <c r="AJ1409" i="20" s="1"/>
  <c r="AF1399" i="20"/>
  <c r="AJ1399" i="20" s="1"/>
  <c r="AH1392" i="20"/>
  <c r="AL1392" i="20" s="1"/>
  <c r="AG1382" i="20"/>
  <c r="AK1382" i="20" s="1"/>
  <c r="AF1379" i="20"/>
  <c r="AJ1379" i="20" s="1"/>
  <c r="AI1375" i="20"/>
  <c r="AM1375" i="20" s="1"/>
  <c r="AH1372" i="20"/>
  <c r="AL1372" i="20" s="1"/>
  <c r="AF1365" i="20"/>
  <c r="AJ1365" i="20" s="1"/>
  <c r="AF1355" i="20"/>
  <c r="AJ1355" i="20" s="1"/>
  <c r="AI1348" i="20"/>
  <c r="AM1348" i="20" s="1"/>
  <c r="AI1341" i="20"/>
  <c r="AM1341" i="20" s="1"/>
  <c r="AH1338" i="20"/>
  <c r="AL1338" i="20" s="1"/>
  <c r="AF1335" i="20"/>
  <c r="AJ1335" i="20" s="1"/>
  <c r="AG1322" i="20"/>
  <c r="AK1322" i="20" s="1"/>
  <c r="AF1319" i="20"/>
  <c r="AJ1319" i="20" s="1"/>
  <c r="AF1316" i="20"/>
  <c r="AJ1316" i="20" s="1"/>
  <c r="AF1300" i="20"/>
  <c r="AJ1300" i="20" s="1"/>
  <c r="AF1297" i="20"/>
  <c r="AJ1297" i="20" s="1"/>
  <c r="AH1281" i="20"/>
  <c r="AL1281" i="20" s="1"/>
  <c r="AG1278" i="20"/>
  <c r="AK1278" i="20" s="1"/>
  <c r="AH1275" i="20"/>
  <c r="AL1275" i="20" s="1"/>
  <c r="AG1272" i="20"/>
  <c r="AK1272" i="20" s="1"/>
  <c r="AH1269" i="20"/>
  <c r="AL1269" i="20" s="1"/>
  <c r="AI1252" i="20"/>
  <c r="AM1252" i="20" s="1"/>
  <c r="AG1247" i="20"/>
  <c r="AK1247" i="20" s="1"/>
  <c r="AG1242" i="20"/>
  <c r="AK1242" i="20" s="1"/>
  <c r="AG1239" i="20"/>
  <c r="AK1239" i="20" s="1"/>
  <c r="AG1234" i="20"/>
  <c r="AK1234" i="20" s="1"/>
  <c r="AF1229" i="20"/>
  <c r="AJ1229" i="20" s="1"/>
  <c r="AI1226" i="20"/>
  <c r="AM1226" i="20" s="1"/>
  <c r="AF1221" i="20"/>
  <c r="AJ1221" i="20" s="1"/>
  <c r="AI1213" i="20"/>
  <c r="AM1213" i="20" s="1"/>
  <c r="AH1208" i="20"/>
  <c r="AL1208" i="20" s="1"/>
  <c r="AH1200" i="20"/>
  <c r="AL1200" i="20" s="1"/>
  <c r="AG1195" i="20"/>
  <c r="AK1195" i="20" s="1"/>
  <c r="AF1190" i="20"/>
  <c r="AJ1190" i="20" s="1"/>
  <c r="AG1182" i="20"/>
  <c r="AK1182" i="20" s="1"/>
  <c r="AI1174" i="20"/>
  <c r="AM1174" i="20" s="1"/>
  <c r="AI1169" i="20"/>
  <c r="AM1169" i="20" s="1"/>
  <c r="AI1166" i="20"/>
  <c r="AM1166" i="20" s="1"/>
  <c r="AI1161" i="20"/>
  <c r="AM1161" i="20" s="1"/>
  <c r="AG1156" i="20"/>
  <c r="AK1156" i="20" s="1"/>
  <c r="AF1151" i="20"/>
  <c r="AJ1151" i="20" s="1"/>
  <c r="AH1148" i="20"/>
  <c r="AL1148" i="20" s="1"/>
  <c r="AF1143" i="20"/>
  <c r="AJ1143" i="20" s="1"/>
  <c r="AF1138" i="20"/>
  <c r="AJ1138" i="20" s="1"/>
  <c r="AF1130" i="20"/>
  <c r="AJ1130" i="20" s="1"/>
  <c r="AI1122" i="20"/>
  <c r="AM1122" i="20" s="1"/>
  <c r="AG1117" i="20"/>
  <c r="AK1117" i="20" s="1"/>
  <c r="AG1109" i="20"/>
  <c r="AK1109" i="20" s="1"/>
  <c r="AG1104" i="20"/>
  <c r="AK1104" i="20" s="1"/>
  <c r="AF1099" i="20"/>
  <c r="AJ1099" i="20" s="1"/>
  <c r="AI1096" i="20"/>
  <c r="AM1096" i="20" s="1"/>
  <c r="AF1091" i="20"/>
  <c r="AJ1091" i="20" s="1"/>
  <c r="AF1086" i="20"/>
  <c r="AJ1086" i="20" s="1"/>
  <c r="AI1083" i="20"/>
  <c r="AM1083" i="20" s="1"/>
  <c r="AH1078" i="20"/>
  <c r="AL1078" i="20" s="1"/>
  <c r="AH1070" i="20"/>
  <c r="AL1070" i="20" s="1"/>
  <c r="AG1065" i="20"/>
  <c r="AK1065" i="20" s="1"/>
  <c r="AF1060" i="20"/>
  <c r="AJ1060" i="20" s="1"/>
  <c r="AG1057" i="20"/>
  <c r="AK1057" i="20" s="1"/>
  <c r="AG1052" i="20"/>
  <c r="AK1052" i="20" s="1"/>
  <c r="AI1044" i="20"/>
  <c r="AM1044" i="20" s="1"/>
  <c r="AF1039" i="20"/>
  <c r="AJ1039" i="20" s="1"/>
  <c r="AI1036" i="20"/>
  <c r="AM1036" i="20" s="1"/>
  <c r="AI1031" i="20"/>
  <c r="AM1031" i="20" s="1"/>
  <c r="AH1026" i="20"/>
  <c r="AL1026" i="20" s="1"/>
  <c r="AH1018" i="20"/>
  <c r="AL1018" i="20" s="1"/>
  <c r="AF1013" i="20"/>
  <c r="AJ1013" i="20" s="1"/>
  <c r="AF1008" i="20"/>
  <c r="AJ1008" i="20" s="1"/>
  <c r="AF1000" i="20"/>
  <c r="AJ1000" i="20" s="1"/>
  <c r="AI992" i="20"/>
  <c r="AM992" i="20" s="1"/>
  <c r="AG987" i="20"/>
  <c r="AK987" i="20" s="1"/>
  <c r="AI984" i="20"/>
  <c r="AM984" i="20" s="1"/>
  <c r="AI979" i="20"/>
  <c r="AM979" i="20" s="1"/>
  <c r="AG974" i="20"/>
  <c r="AK974" i="20" s="1"/>
  <c r="AF969" i="20"/>
  <c r="AJ969" i="20" s="1"/>
  <c r="AG966" i="20"/>
  <c r="AK966" i="20" s="1"/>
  <c r="AF961" i="20"/>
  <c r="AJ961" i="20" s="1"/>
  <c r="AF956" i="20"/>
  <c r="AJ956" i="20" s="1"/>
  <c r="AI953" i="20"/>
  <c r="AM953" i="20" s="1"/>
  <c r="AF948" i="20"/>
  <c r="AJ948" i="20" s="1"/>
  <c r="AH940" i="20"/>
  <c r="AL940" i="20" s="1"/>
  <c r="AG935" i="20"/>
  <c r="AK935" i="20" s="1"/>
  <c r="AG927" i="20"/>
  <c r="AK927" i="20" s="1"/>
  <c r="AG922" i="20"/>
  <c r="AK922" i="20" s="1"/>
  <c r="AI914" i="20"/>
  <c r="AM914" i="20" s="1"/>
  <c r="AF909" i="20"/>
  <c r="AJ909" i="20" s="1"/>
  <c r="AG904" i="20"/>
  <c r="AK904" i="20" s="1"/>
  <c r="AI899" i="20"/>
  <c r="AM899" i="20" s="1"/>
  <c r="AF897" i="20"/>
  <c r="AJ897" i="20" s="1"/>
  <c r="AH894" i="20"/>
  <c r="AL894" i="20" s="1"/>
  <c r="AG887" i="20"/>
  <c r="AK887" i="20" s="1"/>
  <c r="AH882" i="20"/>
  <c r="AL882" i="20" s="1"/>
  <c r="AH877" i="20"/>
  <c r="AL877" i="20" s="1"/>
  <c r="AI872" i="20"/>
  <c r="AM872" i="20" s="1"/>
  <c r="AF870" i="20"/>
  <c r="AJ870" i="20" s="1"/>
  <c r="AH865" i="20"/>
  <c r="AL865" i="20" s="1"/>
  <c r="AF863" i="20"/>
  <c r="AJ863" i="20" s="1"/>
  <c r="AH858" i="20"/>
  <c r="AL858" i="20" s="1"/>
  <c r="AF856" i="20"/>
  <c r="AJ856" i="20" s="1"/>
  <c r="AH849" i="20"/>
  <c r="AL849" i="20" s="1"/>
  <c r="AF847" i="20"/>
  <c r="AJ847" i="20" s="1"/>
  <c r="AH842" i="20"/>
  <c r="AL842" i="20" s="1"/>
  <c r="AF840" i="20"/>
  <c r="AJ840" i="20" s="1"/>
  <c r="AH833" i="20"/>
  <c r="AL833" i="20" s="1"/>
  <c r="AF831" i="20"/>
  <c r="AJ831" i="20" s="1"/>
  <c r="AH826" i="20"/>
  <c r="AL826" i="20" s="1"/>
  <c r="AF824" i="20"/>
  <c r="AJ824" i="20" s="1"/>
  <c r="AH817" i="20"/>
  <c r="AL817" i="20" s="1"/>
  <c r="AF815" i="20"/>
  <c r="AJ815" i="20" s="1"/>
  <c r="AI808" i="20"/>
  <c r="AM808" i="20" s="1"/>
  <c r="AH806" i="20"/>
  <c r="AL806" i="20" s="1"/>
  <c r="AG804" i="20"/>
  <c r="AK804" i="20" s="1"/>
  <c r="AF802" i="20"/>
  <c r="AJ802" i="20" s="1"/>
  <c r="AI791" i="20"/>
  <c r="AM791" i="20" s="1"/>
  <c r="AH789" i="20"/>
  <c r="AL789" i="20" s="1"/>
  <c r="AG787" i="20"/>
  <c r="AK787" i="20" s="1"/>
  <c r="AF785" i="20"/>
  <c r="AJ785" i="20" s="1"/>
  <c r="AI776" i="20"/>
  <c r="AM776" i="20" s="1"/>
  <c r="AH774" i="20"/>
  <c r="AL774" i="20" s="1"/>
  <c r="AG772" i="20"/>
  <c r="AK772" i="20" s="1"/>
  <c r="AF770" i="20"/>
  <c r="AJ770" i="20" s="1"/>
  <c r="AI759" i="20"/>
  <c r="AM759" i="20" s="1"/>
  <c r="AH757" i="20"/>
  <c r="AL757" i="20" s="1"/>
  <c r="AG755" i="20"/>
  <c r="AK755" i="20" s="1"/>
  <c r="AF753" i="20"/>
  <c r="AJ753" i="20" s="1"/>
  <c r="AI744" i="20"/>
  <c r="AM744" i="20" s="1"/>
  <c r="AH742" i="20"/>
  <c r="AL742" i="20" s="1"/>
  <c r="AG740" i="20"/>
  <c r="AK740" i="20" s="1"/>
  <c r="AF738" i="20"/>
  <c r="AJ738" i="20" s="1"/>
  <c r="AI727" i="20"/>
  <c r="AM727" i="20" s="1"/>
  <c r="AH725" i="20"/>
  <c r="AL725" i="20" s="1"/>
  <c r="AG723" i="20"/>
  <c r="AK723" i="20" s="1"/>
  <c r="AF721" i="20"/>
  <c r="AJ721" i="20" s="1"/>
  <c r="AI712" i="20"/>
  <c r="AM712" i="20" s="1"/>
  <c r="AH710" i="20"/>
  <c r="AL710" i="20" s="1"/>
  <c r="AG708" i="20"/>
  <c r="AK708" i="20" s="1"/>
  <c r="AF706" i="20"/>
  <c r="AJ706" i="20" s="1"/>
  <c r="AI695" i="20"/>
  <c r="AM695" i="20" s="1"/>
  <c r="AH693" i="20"/>
  <c r="AL693" i="20" s="1"/>
  <c r="AG691" i="20"/>
  <c r="AK691" i="20" s="1"/>
  <c r="AF689" i="20"/>
  <c r="AJ689" i="20" s="1"/>
  <c r="AI680" i="20"/>
  <c r="AM680" i="20" s="1"/>
  <c r="AH678" i="20"/>
  <c r="AL678" i="20" s="1"/>
  <c r="AG676" i="20"/>
  <c r="AK676" i="20" s="1"/>
  <c r="AF674" i="20"/>
  <c r="AJ674" i="20" s="1"/>
  <c r="AI663" i="20"/>
  <c r="AM663" i="20" s="1"/>
  <c r="AH661" i="20"/>
  <c r="AL661" i="20" s="1"/>
  <c r="AG659" i="20"/>
  <c r="AK659" i="20" s="1"/>
  <c r="AF657" i="20"/>
  <c r="AJ657" i="20" s="1"/>
  <c r="AI648" i="20"/>
  <c r="AM648" i="20" s="1"/>
  <c r="AH646" i="20"/>
  <c r="AL646" i="20" s="1"/>
  <c r="AG644" i="20"/>
  <c r="AK644" i="20" s="1"/>
  <c r="AF642" i="20"/>
  <c r="AJ642" i="20" s="1"/>
  <c r="AI631" i="20"/>
  <c r="AM631" i="20" s="1"/>
  <c r="AH629" i="20"/>
  <c r="AL629" i="20" s="1"/>
  <c r="AG627" i="20"/>
  <c r="AK627" i="20" s="1"/>
  <c r="AF625" i="20"/>
  <c r="AJ625" i="20" s="1"/>
  <c r="AI616" i="20"/>
  <c r="AM616" i="20" s="1"/>
  <c r="AH614" i="20"/>
  <c r="AL614" i="20" s="1"/>
  <c r="AG612" i="20"/>
  <c r="AK612" i="20" s="1"/>
  <c r="AF610" i="20"/>
  <c r="AJ610" i="20" s="1"/>
  <c r="AI599" i="20"/>
  <c r="AM599" i="20" s="1"/>
  <c r="AH597" i="20"/>
  <c r="AL597" i="20" s="1"/>
  <c r="AG595" i="20"/>
  <c r="AK595" i="20" s="1"/>
  <c r="AF593" i="20"/>
  <c r="AJ593" i="20" s="1"/>
  <c r="AI584" i="20"/>
  <c r="AM584" i="20" s="1"/>
  <c r="AH582" i="20"/>
  <c r="AL582" i="20" s="1"/>
  <c r="AG580" i="20"/>
  <c r="AK580" i="20" s="1"/>
  <c r="AF578" i="20"/>
  <c r="AJ578" i="20" s="1"/>
  <c r="AI567" i="20"/>
  <c r="AM567" i="20" s="1"/>
  <c r="AH565" i="20"/>
  <c r="AL565" i="20" s="1"/>
  <c r="AG563" i="20"/>
  <c r="AK563" i="20" s="1"/>
  <c r="AF561" i="20"/>
  <c r="AJ561" i="20" s="1"/>
  <c r="AI552" i="20"/>
  <c r="AM552" i="20" s="1"/>
  <c r="AH550" i="20"/>
  <c r="AL550" i="20" s="1"/>
  <c r="AG548" i="20"/>
  <c r="AK548" i="20" s="1"/>
  <c r="AF546" i="20"/>
  <c r="AJ546" i="20" s="1"/>
  <c r="AI535" i="20"/>
  <c r="AM535" i="20" s="1"/>
  <c r="AH533" i="20"/>
  <c r="AL533" i="20" s="1"/>
  <c r="AG531" i="20"/>
  <c r="AK531" i="20" s="1"/>
  <c r="AF529" i="20"/>
  <c r="AJ529" i="20" s="1"/>
  <c r="AI520" i="20"/>
  <c r="AM520" i="20" s="1"/>
  <c r="AH518" i="20"/>
  <c r="AL518" i="20" s="1"/>
  <c r="AG516" i="20"/>
  <c r="AK516" i="20" s="1"/>
  <c r="AF514" i="20"/>
  <c r="AJ514" i="20" s="1"/>
  <c r="AI503" i="20"/>
  <c r="AM503" i="20" s="1"/>
  <c r="AH501" i="20"/>
  <c r="AL501" i="20" s="1"/>
  <c r="AG499" i="20"/>
  <c r="AK499" i="20" s="1"/>
  <c r="AF497" i="20"/>
  <c r="AJ497" i="20" s="1"/>
  <c r="AI488" i="20"/>
  <c r="AM488" i="20" s="1"/>
  <c r="AH486" i="20"/>
  <c r="AL486" i="20" s="1"/>
  <c r="AG484" i="20"/>
  <c r="AK484" i="20" s="1"/>
  <c r="AF482" i="20"/>
  <c r="AJ482" i="20" s="1"/>
  <c r="AI471" i="20"/>
  <c r="AM471" i="20" s="1"/>
  <c r="AH469" i="20"/>
  <c r="AL469" i="20" s="1"/>
  <c r="AG467" i="20"/>
  <c r="AK467" i="20" s="1"/>
  <c r="AF465" i="20"/>
  <c r="AJ465" i="20" s="1"/>
  <c r="AI456" i="20"/>
  <c r="AM456" i="20" s="1"/>
  <c r="AH454" i="20"/>
  <c r="AL454" i="20" s="1"/>
  <c r="AG452" i="20"/>
  <c r="AK452" i="20" s="1"/>
  <c r="AF450" i="20"/>
  <c r="AJ450" i="20" s="1"/>
  <c r="AI439" i="20"/>
  <c r="AM439" i="20" s="1"/>
  <c r="AH437" i="20"/>
  <c r="AL437" i="20" s="1"/>
  <c r="AG435" i="20"/>
  <c r="AK435" i="20" s="1"/>
  <c r="AF433" i="20"/>
  <c r="AJ433" i="20" s="1"/>
  <c r="AI424" i="20"/>
  <c r="AM424" i="20" s="1"/>
  <c r="AH422" i="20"/>
  <c r="AL422" i="20" s="1"/>
  <c r="AG420" i="20"/>
  <c r="AK420" i="20" s="1"/>
  <c r="AF418" i="20"/>
  <c r="AJ418" i="20" s="1"/>
  <c r="AI407" i="20"/>
  <c r="AM407" i="20" s="1"/>
  <c r="AH405" i="20"/>
  <c r="AL405" i="20" s="1"/>
  <c r="AG403" i="20"/>
  <c r="AK403" i="20" s="1"/>
  <c r="AF401" i="20"/>
  <c r="AJ401" i="20" s="1"/>
  <c r="AI392" i="20"/>
  <c r="AM392" i="20" s="1"/>
  <c r="AH390" i="20"/>
  <c r="AL390" i="20" s="1"/>
  <c r="AG388" i="20"/>
  <c r="AK388" i="20" s="1"/>
  <c r="AF386" i="20"/>
  <c r="AJ386" i="20" s="1"/>
  <c r="AI375" i="20"/>
  <c r="AM375" i="20" s="1"/>
  <c r="AH373" i="20"/>
  <c r="AL373" i="20" s="1"/>
  <c r="AG371" i="20"/>
  <c r="AK371" i="20" s="1"/>
  <c r="AF369" i="20"/>
  <c r="AJ369" i="20" s="1"/>
  <c r="AI360" i="20"/>
  <c r="AM360" i="20" s="1"/>
  <c r="AH358" i="20"/>
  <c r="AL358" i="20" s="1"/>
  <c r="AG356" i="20"/>
  <c r="AK356" i="20" s="1"/>
  <c r="AF354" i="20"/>
  <c r="AJ354" i="20" s="1"/>
  <c r="AI343" i="20"/>
  <c r="AM343" i="20" s="1"/>
  <c r="AH341" i="20"/>
  <c r="AL341" i="20" s="1"/>
  <c r="AG339" i="20"/>
  <c r="AK339" i="20" s="1"/>
  <c r="AF337" i="20"/>
  <c r="AJ337" i="20" s="1"/>
  <c r="AI328" i="20"/>
  <c r="AM328" i="20" s="1"/>
  <c r="AH326" i="20"/>
  <c r="AL326" i="20" s="1"/>
  <c r="AG324" i="20"/>
  <c r="AK324" i="20" s="1"/>
  <c r="AF322" i="20"/>
  <c r="AJ322" i="20" s="1"/>
  <c r="AI311" i="20"/>
  <c r="AM311" i="20" s="1"/>
  <c r="AH309" i="20"/>
  <c r="AL309" i="20" s="1"/>
  <c r="AG307" i="20"/>
  <c r="AK307" i="20" s="1"/>
  <c r="AF305" i="20"/>
  <c r="AJ305" i="20" s="1"/>
  <c r="AI296" i="20"/>
  <c r="AM296" i="20" s="1"/>
  <c r="AH294" i="20"/>
  <c r="AL294" i="20" s="1"/>
  <c r="AG292" i="20"/>
  <c r="AK292" i="20" s="1"/>
  <c r="AF290" i="20"/>
  <c r="AJ290" i="20" s="1"/>
  <c r="AI279" i="20"/>
  <c r="AM279" i="20" s="1"/>
  <c r="AH277" i="20"/>
  <c r="AL277" i="20" s="1"/>
  <c r="AG275" i="20"/>
  <c r="AK275" i="20" s="1"/>
  <c r="AF273" i="20"/>
  <c r="AJ273" i="20" s="1"/>
  <c r="AI264" i="20"/>
  <c r="AM264" i="20" s="1"/>
  <c r="AH262" i="20"/>
  <c r="AL262" i="20" s="1"/>
  <c r="AG260" i="20"/>
  <c r="AK260" i="20" s="1"/>
  <c r="AF258" i="20"/>
  <c r="AJ258" i="20" s="1"/>
  <c r="AI247" i="20"/>
  <c r="AM247" i="20" s="1"/>
  <c r="AH245" i="20"/>
  <c r="AL245" i="20" s="1"/>
  <c r="AG243" i="20"/>
  <c r="AK243" i="20" s="1"/>
  <c r="AF241" i="20"/>
  <c r="AJ241" i="20" s="1"/>
  <c r="AI232" i="20"/>
  <c r="AM232" i="20" s="1"/>
  <c r="AH230" i="20"/>
  <c r="AL230" i="20" s="1"/>
  <c r="AG228" i="20"/>
  <c r="AK228" i="20" s="1"/>
  <c r="AF226" i="20"/>
  <c r="AJ226" i="20" s="1"/>
  <c r="AI215" i="20"/>
  <c r="AM215" i="20" s="1"/>
  <c r="AH213" i="20"/>
  <c r="AL213" i="20" s="1"/>
  <c r="AG211" i="20"/>
  <c r="AK211" i="20" s="1"/>
  <c r="AF209" i="20"/>
  <c r="AJ209" i="20" s="1"/>
  <c r="AI200" i="20"/>
  <c r="AM200" i="20" s="1"/>
  <c r="AH198" i="20"/>
  <c r="AL198" i="20" s="1"/>
  <c r="AG196" i="20"/>
  <c r="AK196" i="20" s="1"/>
  <c r="AF194" i="20"/>
  <c r="AJ194" i="20" s="1"/>
  <c r="AG1686" i="20"/>
  <c r="AK1686" i="20" s="1"/>
  <c r="AI1677" i="20"/>
  <c r="AM1677" i="20" s="1"/>
  <c r="AG1673" i="20"/>
  <c r="AK1673" i="20" s="1"/>
  <c r="AF1668" i="20"/>
  <c r="AJ1668" i="20" s="1"/>
  <c r="AF1655" i="20"/>
  <c r="AJ1655" i="20" s="1"/>
  <c r="AH1650" i="20"/>
  <c r="AL1650" i="20" s="1"/>
  <c r="AH1637" i="20"/>
  <c r="AL1637" i="20" s="1"/>
  <c r="AH1628" i="20"/>
  <c r="AL1628" i="20" s="1"/>
  <c r="AI1623" i="20"/>
  <c r="AM1623" i="20" s="1"/>
  <c r="AG1619" i="20"/>
  <c r="AK1619" i="20" s="1"/>
  <c r="AI1615" i="20"/>
  <c r="AM1615" i="20" s="1"/>
  <c r="AG1610" i="20"/>
  <c r="AK1610" i="20" s="1"/>
  <c r="AF1606" i="20"/>
  <c r="AJ1606" i="20" s="1"/>
  <c r="AI1601" i="20"/>
  <c r="AM1601" i="20" s="1"/>
  <c r="AH1597" i="20"/>
  <c r="AL1597" i="20" s="1"/>
  <c r="AF1588" i="20"/>
  <c r="AJ1588" i="20" s="1"/>
  <c r="AF1584" i="20"/>
  <c r="AJ1584" i="20" s="1"/>
  <c r="AH1579" i="20"/>
  <c r="AL1579" i="20" s="1"/>
  <c r="AF1575" i="20"/>
  <c r="AJ1575" i="20" s="1"/>
  <c r="AI1566" i="20"/>
  <c r="AM1566" i="20" s="1"/>
  <c r="AG1562" i="20"/>
  <c r="AK1562" i="20" s="1"/>
  <c r="AI1554" i="20"/>
  <c r="AM1554" i="20" s="1"/>
  <c r="AG1550" i="20"/>
  <c r="AK1550" i="20" s="1"/>
  <c r="AF1546" i="20"/>
  <c r="AJ1546" i="20" s="1"/>
  <c r="AH1537" i="20"/>
  <c r="AL1537" i="20" s="1"/>
  <c r="AI1533" i="20"/>
  <c r="AM1533" i="20" s="1"/>
  <c r="AI1529" i="20"/>
  <c r="AM1529" i="20" s="1"/>
  <c r="AF1525" i="20"/>
  <c r="AJ1525" i="20" s="1"/>
  <c r="AG1521" i="20"/>
  <c r="AK1521" i="20" s="1"/>
  <c r="AI1517" i="20"/>
  <c r="AM1517" i="20" s="1"/>
  <c r="AH1509" i="20"/>
  <c r="AL1509" i="20" s="1"/>
  <c r="AI1505" i="20"/>
  <c r="AM1505" i="20" s="1"/>
  <c r="AF1494" i="20"/>
  <c r="AJ1494" i="20" s="1"/>
  <c r="AF1480" i="20"/>
  <c r="AJ1480" i="20" s="1"/>
  <c r="AH1473" i="20"/>
  <c r="AL1473" i="20" s="1"/>
  <c r="AF1470" i="20"/>
  <c r="AJ1470" i="20" s="1"/>
  <c r="AH1446" i="20"/>
  <c r="AL1446" i="20" s="1"/>
  <c r="AH1439" i="20"/>
  <c r="AL1439" i="20" s="1"/>
  <c r="AG1436" i="20"/>
  <c r="AK1436" i="20" s="1"/>
  <c r="AH1429" i="20"/>
  <c r="AL1429" i="20" s="1"/>
  <c r="AF1426" i="20"/>
  <c r="AJ1426" i="20" s="1"/>
  <c r="AH1419" i="20"/>
  <c r="AL1419" i="20" s="1"/>
  <c r="AH1412" i="20"/>
  <c r="AL1412" i="20" s="1"/>
  <c r="AI1402" i="20"/>
  <c r="AM1402" i="20" s="1"/>
  <c r="AG1392" i="20"/>
  <c r="AK1392" i="20" s="1"/>
  <c r="AI1385" i="20"/>
  <c r="AM1385" i="20" s="1"/>
  <c r="AF1382" i="20"/>
  <c r="AJ1382" i="20" s="1"/>
  <c r="AH1375" i="20"/>
  <c r="AL1375" i="20" s="1"/>
  <c r="AG1372" i="20"/>
  <c r="AK1372" i="20" s="1"/>
  <c r="AI1368" i="20"/>
  <c r="AM1368" i="20" s="1"/>
  <c r="AI1358" i="20"/>
  <c r="AM1358" i="20" s="1"/>
  <c r="AH1348" i="20"/>
  <c r="AL1348" i="20" s="1"/>
  <c r="AH1341" i="20"/>
  <c r="AL1341" i="20" s="1"/>
  <c r="AG1338" i="20"/>
  <c r="AK1338" i="20" s="1"/>
  <c r="AF1322" i="20"/>
  <c r="AJ1322" i="20" s="1"/>
  <c r="AI1309" i="20"/>
  <c r="AM1309" i="20" s="1"/>
  <c r="AI1290" i="20"/>
  <c r="AM1290" i="20" s="1"/>
  <c r="AH1287" i="20"/>
  <c r="AL1287" i="20" s="1"/>
  <c r="AI1284" i="20"/>
  <c r="AM1284" i="20" s="1"/>
  <c r="AG1281" i="20"/>
  <c r="AK1281" i="20" s="1"/>
  <c r="AF1278" i="20"/>
  <c r="AJ1278" i="20" s="1"/>
  <c r="AG1275" i="20"/>
  <c r="AK1275" i="20" s="1"/>
  <c r="AF1272" i="20"/>
  <c r="AJ1272" i="20" s="1"/>
  <c r="AG1269" i="20"/>
  <c r="AK1269" i="20" s="1"/>
  <c r="AI1266" i="20"/>
  <c r="AM1266" i="20" s="1"/>
  <c r="AI1263" i="20"/>
  <c r="AM1263" i="20" s="1"/>
  <c r="AI1260" i="20"/>
  <c r="AM1260" i="20" s="1"/>
  <c r="AI1257" i="20"/>
  <c r="AM1257" i="20" s="1"/>
  <c r="AG1252" i="20"/>
  <c r="AK1252" i="20" s="1"/>
  <c r="AF1247" i="20"/>
  <c r="AJ1247" i="20" s="1"/>
  <c r="AF1242" i="20"/>
  <c r="AJ1242" i="20" s="1"/>
  <c r="AF1239" i="20"/>
  <c r="AJ1239" i="20" s="1"/>
  <c r="AF1234" i="20"/>
  <c r="AJ1234" i="20" s="1"/>
  <c r="AH1226" i="20"/>
  <c r="AL1226" i="20" s="1"/>
  <c r="AI1218" i="20"/>
  <c r="AM1218" i="20" s="1"/>
  <c r="AG1213" i="20"/>
  <c r="AK1213" i="20" s="1"/>
  <c r="AG1208" i="20"/>
  <c r="AK1208" i="20" s="1"/>
  <c r="AG1200" i="20"/>
  <c r="AK1200" i="20" s="1"/>
  <c r="AF1195" i="20"/>
  <c r="AJ1195" i="20" s="1"/>
  <c r="AI1192" i="20"/>
  <c r="AM1192" i="20" s="1"/>
  <c r="AI1187" i="20"/>
  <c r="AM1187" i="20" s="1"/>
  <c r="AF1182" i="20"/>
  <c r="AJ1182" i="20" s="1"/>
  <c r="AI1179" i="20"/>
  <c r="AM1179" i="20" s="1"/>
  <c r="AH1174" i="20"/>
  <c r="AL1174" i="20" s="1"/>
  <c r="AG1169" i="20"/>
  <c r="AK1169" i="20" s="1"/>
  <c r="AH1166" i="20"/>
  <c r="AL1166" i="20" s="1"/>
  <c r="AG1161" i="20"/>
  <c r="AK1161" i="20" s="1"/>
  <c r="AF1156" i="20"/>
  <c r="AJ1156" i="20" s="1"/>
  <c r="AG1148" i="20"/>
  <c r="AK1148" i="20" s="1"/>
  <c r="AI1140" i="20"/>
  <c r="AM1140" i="20" s="1"/>
  <c r="AI1135" i="20"/>
  <c r="AM1135" i="20" s="1"/>
  <c r="AI1127" i="20"/>
  <c r="AM1127" i="20" s="1"/>
  <c r="AH1122" i="20"/>
  <c r="AL1122" i="20" s="1"/>
  <c r="AF1117" i="20"/>
  <c r="AJ1117" i="20" s="1"/>
  <c r="AF1109" i="20"/>
  <c r="AJ1109" i="20" s="1"/>
  <c r="AF1104" i="20"/>
  <c r="AJ1104" i="20" s="1"/>
  <c r="AH1096" i="20"/>
  <c r="AL1096" i="20" s="1"/>
  <c r="AI1088" i="20"/>
  <c r="AM1088" i="20" s="1"/>
  <c r="AG1083" i="20"/>
  <c r="AK1083" i="20" s="1"/>
  <c r="AG1078" i="20"/>
  <c r="AK1078" i="20" s="1"/>
  <c r="AI1075" i="20"/>
  <c r="AM1075" i="20" s="1"/>
  <c r="AG1070" i="20"/>
  <c r="AK1070" i="20" s="1"/>
  <c r="AF1065" i="20"/>
  <c r="AJ1065" i="20" s="1"/>
  <c r="AF1057" i="20"/>
  <c r="AJ1057" i="20" s="1"/>
  <c r="AF1052" i="20"/>
  <c r="AJ1052" i="20" s="1"/>
  <c r="AI1049" i="20"/>
  <c r="AM1049" i="20" s="1"/>
  <c r="AH1044" i="20"/>
  <c r="AL1044" i="20" s="1"/>
  <c r="AH1036" i="20"/>
  <c r="AL1036" i="20" s="1"/>
  <c r="AG1031" i="20"/>
  <c r="AK1031" i="20" s="1"/>
  <c r="AF1026" i="20"/>
  <c r="AJ1026" i="20" s="1"/>
  <c r="AG1018" i="20"/>
  <c r="AK1018" i="20" s="1"/>
  <c r="AI1010" i="20"/>
  <c r="AM1010" i="20" s="1"/>
  <c r="AI1005" i="20"/>
  <c r="AM1005" i="20" s="1"/>
  <c r="AI1002" i="20"/>
  <c r="AM1002" i="20" s="1"/>
  <c r="AI997" i="20"/>
  <c r="AM997" i="20" s="1"/>
  <c r="AH992" i="20"/>
  <c r="AL992" i="20" s="1"/>
  <c r="AF987" i="20"/>
  <c r="AJ987" i="20" s="1"/>
  <c r="AH984" i="20"/>
  <c r="AL984" i="20" s="1"/>
  <c r="AF979" i="20"/>
  <c r="AJ979" i="20" s="1"/>
  <c r="AF974" i="20"/>
  <c r="AJ974" i="20" s="1"/>
  <c r="AF966" i="20"/>
  <c r="AJ966" i="20" s="1"/>
  <c r="AI958" i="20"/>
  <c r="AM958" i="20" s="1"/>
  <c r="AG953" i="20"/>
  <c r="AK953" i="20" s="1"/>
  <c r="AI945" i="20"/>
  <c r="AM945" i="20" s="1"/>
  <c r="AG940" i="20"/>
  <c r="AK940" i="20" s="1"/>
  <c r="AF935" i="20"/>
  <c r="AJ935" i="20" s="1"/>
  <c r="AF927" i="20"/>
  <c r="AJ927" i="20" s="1"/>
  <c r="AF922" i="20"/>
  <c r="AJ922" i="20" s="1"/>
  <c r="AI919" i="20"/>
  <c r="AM919" i="20" s="1"/>
  <c r="AH914" i="20"/>
  <c r="AL914" i="20" s="1"/>
  <c r="AI906" i="20"/>
  <c r="AM906" i="20" s="1"/>
  <c r="AF904" i="20"/>
  <c r="AJ904" i="20" s="1"/>
  <c r="AH899" i="20"/>
  <c r="AL899" i="20" s="1"/>
  <c r="AG894" i="20"/>
  <c r="AK894" i="20" s="1"/>
  <c r="AI889" i="20"/>
  <c r="AM889" i="20" s="1"/>
  <c r="AF887" i="20"/>
  <c r="AJ887" i="20" s="1"/>
  <c r="AG882" i="20"/>
  <c r="AK882" i="20" s="1"/>
  <c r="AG877" i="20"/>
  <c r="AK877" i="20" s="1"/>
  <c r="AH872" i="20"/>
  <c r="AL872" i="20" s="1"/>
  <c r="AG865" i="20"/>
  <c r="AK865" i="20" s="1"/>
  <c r="AI860" i="20"/>
  <c r="AM860" i="20" s="1"/>
  <c r="AG858" i="20"/>
  <c r="AK858" i="20" s="1"/>
  <c r="AI851" i="20"/>
  <c r="AM851" i="20" s="1"/>
  <c r="AG849" i="20"/>
  <c r="AK849" i="20" s="1"/>
  <c r="AI844" i="20"/>
  <c r="AM844" i="20" s="1"/>
  <c r="AG842" i="20"/>
  <c r="AK842" i="20" s="1"/>
  <c r="AI835" i="20"/>
  <c r="AM835" i="20" s="1"/>
  <c r="AG833" i="20"/>
  <c r="AK833" i="20" s="1"/>
  <c r="AI828" i="20"/>
  <c r="AM828" i="20" s="1"/>
  <c r="AG826" i="20"/>
  <c r="AK826" i="20" s="1"/>
  <c r="AI819" i="20"/>
  <c r="AM819" i="20" s="1"/>
  <c r="AG817" i="20"/>
  <c r="AK817" i="20" s="1"/>
  <c r="AI810" i="20"/>
  <c r="AM810" i="20" s="1"/>
  <c r="AH808" i="20"/>
  <c r="AL808" i="20" s="1"/>
  <c r="AG806" i="20"/>
  <c r="AK806" i="20" s="1"/>
  <c r="AF804" i="20"/>
  <c r="AJ804" i="20" s="1"/>
  <c r="AI793" i="20"/>
  <c r="AM793" i="20" s="1"/>
  <c r="AH791" i="20"/>
  <c r="AL791" i="20" s="1"/>
  <c r="AG789" i="20"/>
  <c r="AK789" i="20" s="1"/>
  <c r="AF787" i="20"/>
  <c r="AJ787" i="20" s="1"/>
  <c r="AI778" i="20"/>
  <c r="AM778" i="20" s="1"/>
  <c r="AH776" i="20"/>
  <c r="AL776" i="20" s="1"/>
  <c r="AG774" i="20"/>
  <c r="AK774" i="20" s="1"/>
  <c r="AF772" i="20"/>
  <c r="AJ772" i="20" s="1"/>
  <c r="AI761" i="20"/>
  <c r="AM761" i="20" s="1"/>
  <c r="AH759" i="20"/>
  <c r="AL759" i="20" s="1"/>
  <c r="AG757" i="20"/>
  <c r="AK757" i="20" s="1"/>
  <c r="AF755" i="20"/>
  <c r="AJ755" i="20" s="1"/>
  <c r="AI746" i="20"/>
  <c r="AM746" i="20" s="1"/>
  <c r="AH744" i="20"/>
  <c r="AL744" i="20" s="1"/>
  <c r="AG742" i="20"/>
  <c r="AK742" i="20" s="1"/>
  <c r="AF740" i="20"/>
  <c r="AJ740" i="20" s="1"/>
  <c r="AI729" i="20"/>
  <c r="AM729" i="20" s="1"/>
  <c r="AH727" i="20"/>
  <c r="AL727" i="20" s="1"/>
  <c r="AG725" i="20"/>
  <c r="AK725" i="20" s="1"/>
  <c r="AF723" i="20"/>
  <c r="AJ723" i="20" s="1"/>
  <c r="AI714" i="20"/>
  <c r="AM714" i="20" s="1"/>
  <c r="AH712" i="20"/>
  <c r="AL712" i="20" s="1"/>
  <c r="AG710" i="20"/>
  <c r="AK710" i="20" s="1"/>
  <c r="AF708" i="20"/>
  <c r="AJ708" i="20" s="1"/>
  <c r="AI697" i="20"/>
  <c r="AM697" i="20" s="1"/>
  <c r="AH695" i="20"/>
  <c r="AL695" i="20" s="1"/>
  <c r="AG693" i="20"/>
  <c r="AK693" i="20" s="1"/>
  <c r="AF691" i="20"/>
  <c r="AJ691" i="20" s="1"/>
  <c r="AI682" i="20"/>
  <c r="AM682" i="20" s="1"/>
  <c r="AH680" i="20"/>
  <c r="AL680" i="20" s="1"/>
  <c r="AG678" i="20"/>
  <c r="AK678" i="20" s="1"/>
  <c r="AF676" i="20"/>
  <c r="AJ676" i="20" s="1"/>
  <c r="AI665" i="20"/>
  <c r="AM665" i="20" s="1"/>
  <c r="AH663" i="20"/>
  <c r="AL663" i="20" s="1"/>
  <c r="AG661" i="20"/>
  <c r="AK661" i="20" s="1"/>
  <c r="AF659" i="20"/>
  <c r="AJ659" i="20" s="1"/>
  <c r="AI650" i="20"/>
  <c r="AM650" i="20" s="1"/>
  <c r="AH648" i="20"/>
  <c r="AL648" i="20" s="1"/>
  <c r="AG646" i="20"/>
  <c r="AK646" i="20" s="1"/>
  <c r="AF644" i="20"/>
  <c r="AJ644" i="20" s="1"/>
  <c r="AI633" i="20"/>
  <c r="AM633" i="20" s="1"/>
  <c r="AH631" i="20"/>
  <c r="AL631" i="20" s="1"/>
  <c r="AG629" i="20"/>
  <c r="AK629" i="20" s="1"/>
  <c r="AF627" i="20"/>
  <c r="AJ627" i="20" s="1"/>
  <c r="AI618" i="20"/>
  <c r="AM618" i="20" s="1"/>
  <c r="AH616" i="20"/>
  <c r="AL616" i="20" s="1"/>
  <c r="AG614" i="20"/>
  <c r="AK614" i="20" s="1"/>
  <c r="AF612" i="20"/>
  <c r="AJ612" i="20" s="1"/>
  <c r="AI601" i="20"/>
  <c r="AM601" i="20" s="1"/>
  <c r="AH599" i="20"/>
  <c r="AL599" i="20" s="1"/>
  <c r="AG597" i="20"/>
  <c r="AK597" i="20" s="1"/>
  <c r="AF595" i="20"/>
  <c r="AJ595" i="20" s="1"/>
  <c r="AI586" i="20"/>
  <c r="AM586" i="20" s="1"/>
  <c r="AH584" i="20"/>
  <c r="AL584" i="20" s="1"/>
  <c r="AG582" i="20"/>
  <c r="AK582" i="20" s="1"/>
  <c r="AF580" i="20"/>
  <c r="AJ580" i="20" s="1"/>
  <c r="AI569" i="20"/>
  <c r="AM569" i="20" s="1"/>
  <c r="AH567" i="20"/>
  <c r="AL567" i="20" s="1"/>
  <c r="AG565" i="20"/>
  <c r="AK565" i="20" s="1"/>
  <c r="AF563" i="20"/>
  <c r="AJ563" i="20" s="1"/>
  <c r="AI554" i="20"/>
  <c r="AM554" i="20" s="1"/>
  <c r="AH552" i="20"/>
  <c r="AL552" i="20" s="1"/>
  <c r="AG550" i="20"/>
  <c r="AK550" i="20" s="1"/>
  <c r="AF548" i="20"/>
  <c r="AJ548" i="20" s="1"/>
  <c r="AI537" i="20"/>
  <c r="AM537" i="20" s="1"/>
  <c r="AH535" i="20"/>
  <c r="AL535" i="20" s="1"/>
  <c r="AG533" i="20"/>
  <c r="AK533" i="20" s="1"/>
  <c r="AF531" i="20"/>
  <c r="AJ531" i="20" s="1"/>
  <c r="AI522" i="20"/>
  <c r="AM522" i="20" s="1"/>
  <c r="AH520" i="20"/>
  <c r="AL520" i="20" s="1"/>
  <c r="AG518" i="20"/>
  <c r="AK518" i="20" s="1"/>
  <c r="AF516" i="20"/>
  <c r="AJ516" i="20" s="1"/>
  <c r="AI505" i="20"/>
  <c r="AM505" i="20" s="1"/>
  <c r="AH503" i="20"/>
  <c r="AL503" i="20" s="1"/>
  <c r="AG501" i="20"/>
  <c r="AK501" i="20" s="1"/>
  <c r="AF499" i="20"/>
  <c r="AJ499" i="20" s="1"/>
  <c r="AI490" i="20"/>
  <c r="AM490" i="20" s="1"/>
  <c r="AH488" i="20"/>
  <c r="AL488" i="20" s="1"/>
  <c r="AG486" i="20"/>
  <c r="AK486" i="20" s="1"/>
  <c r="AF484" i="20"/>
  <c r="AJ484" i="20" s="1"/>
  <c r="AI473" i="20"/>
  <c r="AM473" i="20" s="1"/>
  <c r="AH471" i="20"/>
  <c r="AL471" i="20" s="1"/>
  <c r="AG469" i="20"/>
  <c r="AK469" i="20" s="1"/>
  <c r="AF467" i="20"/>
  <c r="AJ467" i="20" s="1"/>
  <c r="AI458" i="20"/>
  <c r="AM458" i="20" s="1"/>
  <c r="AH456" i="20"/>
  <c r="AL456" i="20" s="1"/>
  <c r="AG454" i="20"/>
  <c r="AK454" i="20" s="1"/>
  <c r="AF452" i="20"/>
  <c r="AJ452" i="20" s="1"/>
  <c r="AI441" i="20"/>
  <c r="AM441" i="20" s="1"/>
  <c r="AH439" i="20"/>
  <c r="AL439" i="20" s="1"/>
  <c r="AG437" i="20"/>
  <c r="AK437" i="20" s="1"/>
  <c r="AF435" i="20"/>
  <c r="AJ435" i="20" s="1"/>
  <c r="AI426" i="20"/>
  <c r="AM426" i="20" s="1"/>
  <c r="AH424" i="20"/>
  <c r="AL424" i="20" s="1"/>
  <c r="AG422" i="20"/>
  <c r="AK422" i="20" s="1"/>
  <c r="AF420" i="20"/>
  <c r="AJ420" i="20" s="1"/>
  <c r="AI409" i="20"/>
  <c r="AM409" i="20" s="1"/>
  <c r="AH407" i="20"/>
  <c r="AL407" i="20" s="1"/>
  <c r="AG405" i="20"/>
  <c r="AK405" i="20" s="1"/>
  <c r="AF403" i="20"/>
  <c r="AJ403" i="20" s="1"/>
  <c r="AI394" i="20"/>
  <c r="AM394" i="20" s="1"/>
  <c r="AH392" i="20"/>
  <c r="AL392" i="20" s="1"/>
  <c r="AG390" i="20"/>
  <c r="AK390" i="20" s="1"/>
  <c r="AF388" i="20"/>
  <c r="AJ388" i="20" s="1"/>
  <c r="AI377" i="20"/>
  <c r="AM377" i="20" s="1"/>
  <c r="AH375" i="20"/>
  <c r="AL375" i="20" s="1"/>
  <c r="AG373" i="20"/>
  <c r="AK373" i="20" s="1"/>
  <c r="AF371" i="20"/>
  <c r="AJ371" i="20" s="1"/>
  <c r="AI362" i="20"/>
  <c r="AM362" i="20" s="1"/>
  <c r="AH360" i="20"/>
  <c r="AL360" i="20" s="1"/>
  <c r="AG358" i="20"/>
  <c r="AK358" i="20" s="1"/>
  <c r="AF356" i="20"/>
  <c r="AJ356" i="20" s="1"/>
  <c r="AI345" i="20"/>
  <c r="AM345" i="20" s="1"/>
  <c r="AH343" i="20"/>
  <c r="AL343" i="20" s="1"/>
  <c r="AG341" i="20"/>
  <c r="AK341" i="20" s="1"/>
  <c r="AF339" i="20"/>
  <c r="AJ339" i="20" s="1"/>
  <c r="AI330" i="20"/>
  <c r="AM330" i="20" s="1"/>
  <c r="AH328" i="20"/>
  <c r="AL328" i="20" s="1"/>
  <c r="AG326" i="20"/>
  <c r="AK326" i="20" s="1"/>
  <c r="AF324" i="20"/>
  <c r="AJ324" i="20" s="1"/>
  <c r="AI313" i="20"/>
  <c r="AM313" i="20" s="1"/>
  <c r="AH311" i="20"/>
  <c r="AL311" i="20" s="1"/>
  <c r="AG309" i="20"/>
  <c r="AK309" i="20" s="1"/>
  <c r="AF307" i="20"/>
  <c r="AJ307" i="20" s="1"/>
  <c r="AI298" i="20"/>
  <c r="AM298" i="20" s="1"/>
  <c r="AH296" i="20"/>
  <c r="AL296" i="20" s="1"/>
  <c r="AG294" i="20"/>
  <c r="AK294" i="20" s="1"/>
  <c r="AF292" i="20"/>
  <c r="AJ292" i="20" s="1"/>
  <c r="AI281" i="20"/>
  <c r="AM281" i="20" s="1"/>
  <c r="AH279" i="20"/>
  <c r="AL279" i="20" s="1"/>
  <c r="AG277" i="20"/>
  <c r="AK277" i="20" s="1"/>
  <c r="AF275" i="20"/>
  <c r="AJ275" i="20" s="1"/>
  <c r="AI266" i="20"/>
  <c r="AM266" i="20" s="1"/>
  <c r="AH264" i="20"/>
  <c r="AL264" i="20" s="1"/>
  <c r="AG262" i="20"/>
  <c r="AK262" i="20" s="1"/>
  <c r="AF260" i="20"/>
  <c r="AJ260" i="20" s="1"/>
  <c r="AI249" i="20"/>
  <c r="AM249" i="20" s="1"/>
  <c r="AH247" i="20"/>
  <c r="AL247" i="20" s="1"/>
  <c r="AG245" i="20"/>
  <c r="AK245" i="20" s="1"/>
  <c r="AF243" i="20"/>
  <c r="AJ243" i="20" s="1"/>
  <c r="AI234" i="20"/>
  <c r="AM234" i="20" s="1"/>
  <c r="AH232" i="20"/>
  <c r="AL232" i="20" s="1"/>
  <c r="AG230" i="20"/>
  <c r="AK230" i="20" s="1"/>
  <c r="AI217" i="20"/>
  <c r="AM217" i="20" s="1"/>
  <c r="AH215" i="20"/>
  <c r="AL215" i="20" s="1"/>
  <c r="AG213" i="20"/>
  <c r="AK213" i="20" s="1"/>
  <c r="AF211" i="20"/>
  <c r="AJ211" i="20" s="1"/>
  <c r="AI202" i="20"/>
  <c r="AM202" i="20" s="1"/>
  <c r="AH200" i="20"/>
  <c r="AL200" i="20" s="1"/>
  <c r="AG198" i="20"/>
  <c r="AK198" i="20" s="1"/>
  <c r="AF196" i="20"/>
  <c r="AJ196" i="20" s="1"/>
  <c r="AF1686" i="20"/>
  <c r="AJ1686" i="20" s="1"/>
  <c r="AF1673" i="20"/>
  <c r="AJ1673" i="20" s="1"/>
  <c r="AI1659" i="20"/>
  <c r="AM1659" i="20" s="1"/>
  <c r="AG1650" i="20"/>
  <c r="AK1650" i="20" s="1"/>
  <c r="AI1645" i="20"/>
  <c r="AM1645" i="20" s="1"/>
  <c r="AI1641" i="20"/>
  <c r="AM1641" i="20" s="1"/>
  <c r="AG1637" i="20"/>
  <c r="AK1637" i="20" s="1"/>
  <c r="AF1632" i="20"/>
  <c r="AJ1632" i="20" s="1"/>
  <c r="AG1628" i="20"/>
  <c r="AK1628" i="20" s="1"/>
  <c r="AH1623" i="20"/>
  <c r="AL1623" i="20" s="1"/>
  <c r="AF1619" i="20"/>
  <c r="AJ1619" i="20" s="1"/>
  <c r="AH1615" i="20"/>
  <c r="AL1615" i="20" s="1"/>
  <c r="AF1601" i="20"/>
  <c r="AJ1601" i="20" s="1"/>
  <c r="AG1597" i="20"/>
  <c r="AK1597" i="20" s="1"/>
  <c r="AG1579" i="20"/>
  <c r="AK1579" i="20" s="1"/>
  <c r="AH1570" i="20"/>
  <c r="AL1570" i="20" s="1"/>
  <c r="AH1566" i="20"/>
  <c r="AL1566" i="20" s="1"/>
  <c r="AF1562" i="20"/>
  <c r="AJ1562" i="20" s="1"/>
  <c r="AI1558" i="20"/>
  <c r="AM1558" i="20" s="1"/>
  <c r="AF1554" i="20"/>
  <c r="AJ1554" i="20" s="1"/>
  <c r="AF1550" i="20"/>
  <c r="AJ1550" i="20" s="1"/>
  <c r="AF1541" i="20"/>
  <c r="AJ1541" i="20" s="1"/>
  <c r="AG1537" i="20"/>
  <c r="AK1537" i="20" s="1"/>
  <c r="AH1533" i="20"/>
  <c r="AL1533" i="20" s="1"/>
  <c r="AH1529" i="20"/>
  <c r="AL1529" i="20" s="1"/>
  <c r="AF1509" i="20"/>
  <c r="AJ1509" i="20" s="1"/>
  <c r="AH1505" i="20"/>
  <c r="AL1505" i="20" s="1"/>
  <c r="AI1497" i="20"/>
  <c r="AM1497" i="20" s="1"/>
  <c r="AI1486" i="20"/>
  <c r="AM1486" i="20" s="1"/>
  <c r="AI1483" i="20"/>
  <c r="AM1483" i="20" s="1"/>
  <c r="AI1476" i="20"/>
  <c r="AM1476" i="20" s="1"/>
  <c r="AF1473" i="20"/>
  <c r="AJ1473" i="20" s="1"/>
  <c r="AF1466" i="20"/>
  <c r="AJ1466" i="20" s="1"/>
  <c r="AF1456" i="20"/>
  <c r="AJ1456" i="20" s="1"/>
  <c r="AG1446" i="20"/>
  <c r="AK1446" i="20" s="1"/>
  <c r="AF1439" i="20"/>
  <c r="AJ1439" i="20" s="1"/>
  <c r="AI1432" i="20"/>
  <c r="AM1432" i="20" s="1"/>
  <c r="AF1429" i="20"/>
  <c r="AJ1429" i="20" s="1"/>
  <c r="AH1422" i="20"/>
  <c r="AL1422" i="20" s="1"/>
  <c r="AH1402" i="20"/>
  <c r="AL1402" i="20" s="1"/>
  <c r="AF1395" i="20"/>
  <c r="AJ1395" i="20" s="1"/>
  <c r="AH1388" i="20"/>
  <c r="AL1388" i="20" s="1"/>
  <c r="AF1385" i="20"/>
  <c r="AJ1385" i="20" s="1"/>
  <c r="AG1378" i="20"/>
  <c r="AK1378" i="20" s="1"/>
  <c r="AF1375" i="20"/>
  <c r="AJ1375" i="20" s="1"/>
  <c r="AF1368" i="20"/>
  <c r="AJ1368" i="20" s="1"/>
  <c r="AH1358" i="20"/>
  <c r="AL1358" i="20" s="1"/>
  <c r="AI1344" i="20"/>
  <c r="AM1344" i="20" s="1"/>
  <c r="AF1341" i="20"/>
  <c r="AJ1341" i="20" s="1"/>
  <c r="AF1338" i="20"/>
  <c r="AJ1338" i="20" s="1"/>
  <c r="AI1312" i="20"/>
  <c r="AM1312" i="20" s="1"/>
  <c r="AH1309" i="20"/>
  <c r="AL1309" i="20" s="1"/>
  <c r="AI1306" i="20"/>
  <c r="AM1306" i="20" s="1"/>
  <c r="AH1293" i="20"/>
  <c r="AL1293" i="20" s="1"/>
  <c r="AH1290" i="20"/>
  <c r="AL1290" i="20" s="1"/>
  <c r="AG1287" i="20"/>
  <c r="AK1287" i="20" s="1"/>
  <c r="AH1284" i="20"/>
  <c r="AL1284" i="20" s="1"/>
  <c r="AF1275" i="20"/>
  <c r="AJ1275" i="20" s="1"/>
  <c r="AF1269" i="20"/>
  <c r="AJ1269" i="20" s="1"/>
  <c r="AH1266" i="20"/>
  <c r="AL1266" i="20" s="1"/>
  <c r="AF1263" i="20"/>
  <c r="AJ1263" i="20" s="1"/>
  <c r="AF1260" i="20"/>
  <c r="AJ1260" i="20" s="1"/>
  <c r="AG1257" i="20"/>
  <c r="AK1257" i="20" s="1"/>
  <c r="AF1252" i="20"/>
  <c r="AJ1252" i="20" s="1"/>
  <c r="AI1244" i="20"/>
  <c r="AM1244" i="20" s="1"/>
  <c r="AI1236" i="20"/>
  <c r="AM1236" i="20" s="1"/>
  <c r="AI1231" i="20"/>
  <c r="AM1231" i="20" s="1"/>
  <c r="AG1226" i="20"/>
  <c r="AK1226" i="20" s="1"/>
  <c r="AI1223" i="20"/>
  <c r="AM1223" i="20" s="1"/>
  <c r="AH1218" i="20"/>
  <c r="AL1218" i="20" s="1"/>
  <c r="AF1213" i="20"/>
  <c r="AJ1213" i="20" s="1"/>
  <c r="AF1208" i="20"/>
  <c r="AJ1208" i="20" s="1"/>
  <c r="AF1205" i="20"/>
  <c r="AJ1205" i="20" s="1"/>
  <c r="AF1200" i="20"/>
  <c r="AJ1200" i="20" s="1"/>
  <c r="AH1192" i="20"/>
  <c r="AL1192" i="20" s="1"/>
  <c r="AI1184" i="20"/>
  <c r="AM1184" i="20" s="1"/>
  <c r="AG1179" i="20"/>
  <c r="AK1179" i="20" s="1"/>
  <c r="AG1174" i="20"/>
  <c r="AK1174" i="20" s="1"/>
  <c r="AG1166" i="20"/>
  <c r="AK1166" i="20" s="1"/>
  <c r="AF1161" i="20"/>
  <c r="AJ1161" i="20" s="1"/>
  <c r="AI1153" i="20"/>
  <c r="AM1153" i="20" s="1"/>
  <c r="AF1148" i="20"/>
  <c r="AJ1148" i="20" s="1"/>
  <c r="AI1145" i="20"/>
  <c r="AM1145" i="20" s="1"/>
  <c r="AH1140" i="20"/>
  <c r="AL1140" i="20" s="1"/>
  <c r="AG1135" i="20"/>
  <c r="AK1135" i="20" s="1"/>
  <c r="AH1132" i="20"/>
  <c r="AL1132" i="20" s="1"/>
  <c r="AG1127" i="20"/>
  <c r="AK1127" i="20" s="1"/>
  <c r="AF1122" i="20"/>
  <c r="AJ1122" i="20" s="1"/>
  <c r="AG1114" i="20"/>
  <c r="AK1114" i="20" s="1"/>
  <c r="AI1106" i="20"/>
  <c r="AM1106" i="20" s="1"/>
  <c r="AI1101" i="20"/>
  <c r="AM1101" i="20" s="1"/>
  <c r="AI1093" i="20"/>
  <c r="AM1093" i="20" s="1"/>
  <c r="AH1088" i="20"/>
  <c r="AL1088" i="20" s="1"/>
  <c r="AF1083" i="20"/>
  <c r="AJ1083" i="20" s="1"/>
  <c r="AF1075" i="20"/>
  <c r="AJ1075" i="20" s="1"/>
  <c r="AF1070" i="20"/>
  <c r="AJ1070" i="20" s="1"/>
  <c r="AH1062" i="20"/>
  <c r="AL1062" i="20" s="1"/>
  <c r="AF734" i="20"/>
  <c r="AJ734" i="20" s="1"/>
  <c r="AH1679" i="20"/>
  <c r="AL1679" i="20" s="1"/>
  <c r="AG201" i="20"/>
  <c r="AK201" i="20" s="1"/>
  <c r="AH188" i="20"/>
  <c r="AL188" i="20" s="1"/>
  <c r="AI193" i="20"/>
  <c r="AM193" i="20" s="1"/>
  <c r="AI201" i="20"/>
  <c r="AM201" i="20" s="1"/>
  <c r="AI206" i="20"/>
  <c r="AM206" i="20" s="1"/>
  <c r="AI209" i="20"/>
  <c r="AM209" i="20" s="1"/>
  <c r="AI214" i="20"/>
  <c r="AM214" i="20" s="1"/>
  <c r="AF217" i="20"/>
  <c r="AJ217" i="20" s="1"/>
  <c r="AI222" i="20"/>
  <c r="AM222" i="20" s="1"/>
  <c r="AF225" i="20"/>
  <c r="AJ225" i="20" s="1"/>
  <c r="AF230" i="20"/>
  <c r="AJ230" i="20" s="1"/>
  <c r="AF233" i="20"/>
  <c r="AJ233" i="20" s="1"/>
  <c r="AF238" i="20"/>
  <c r="AJ238" i="20" s="1"/>
  <c r="AF246" i="20"/>
  <c r="AJ246" i="20" s="1"/>
  <c r="AG251" i="20"/>
  <c r="AK251" i="20" s="1"/>
  <c r="AF254" i="20"/>
  <c r="AJ254" i="20" s="1"/>
  <c r="AG259" i="20"/>
  <c r="AK259" i="20" s="1"/>
  <c r="AG264" i="20"/>
  <c r="AK264" i="20" s="1"/>
  <c r="AG267" i="20"/>
  <c r="AK267" i="20" s="1"/>
  <c r="AG272" i="20"/>
  <c r="AK272" i="20" s="1"/>
  <c r="AG280" i="20"/>
  <c r="AK280" i="20" s="1"/>
  <c r="AH285" i="20"/>
  <c r="AL285" i="20" s="1"/>
  <c r="AG288" i="20"/>
  <c r="AK288" i="20" s="1"/>
  <c r="AH293" i="20"/>
  <c r="AL293" i="20" s="1"/>
  <c r="AH298" i="20"/>
  <c r="AL298" i="20" s="1"/>
  <c r="AH301" i="20"/>
  <c r="AL301" i="20" s="1"/>
  <c r="AH306" i="20"/>
  <c r="AL306" i="20" s="1"/>
  <c r="AH314" i="20"/>
  <c r="AL314" i="20" s="1"/>
  <c r="AI319" i="20"/>
  <c r="AM319" i="20" s="1"/>
  <c r="AH322" i="20"/>
  <c r="AL322" i="20" s="1"/>
  <c r="AI327" i="20"/>
  <c r="AM327" i="20" s="1"/>
  <c r="AI332" i="20"/>
  <c r="AM332" i="20" s="1"/>
  <c r="AI335" i="20"/>
  <c r="AM335" i="20" s="1"/>
  <c r="AI340" i="20"/>
  <c r="AM340" i="20" s="1"/>
  <c r="AF343" i="20"/>
  <c r="AJ343" i="20" s="1"/>
  <c r="AI348" i="20"/>
  <c r="AM348" i="20" s="1"/>
  <c r="AF351" i="20"/>
  <c r="AJ351" i="20" s="1"/>
  <c r="AI356" i="20"/>
  <c r="AM356" i="20" s="1"/>
  <c r="AF359" i="20"/>
  <c r="AJ359" i="20" s="1"/>
  <c r="AF364" i="20"/>
  <c r="AJ364" i="20" s="1"/>
  <c r="AF372" i="20"/>
  <c r="AJ372" i="20" s="1"/>
  <c r="AG377" i="20"/>
  <c r="AK377" i="20" s="1"/>
  <c r="AF380" i="20"/>
  <c r="AJ380" i="20" s="1"/>
  <c r="AG385" i="20"/>
  <c r="AK385" i="20" s="1"/>
  <c r="AG393" i="20"/>
  <c r="AK393" i="20" s="1"/>
  <c r="AG398" i="20"/>
  <c r="AK398" i="20" s="1"/>
  <c r="AG406" i="20"/>
  <c r="AK406" i="20" s="1"/>
  <c r="AH411" i="20"/>
  <c r="AL411" i="20" s="1"/>
  <c r="AG414" i="20"/>
  <c r="AK414" i="20" s="1"/>
  <c r="AH419" i="20"/>
  <c r="AL419" i="20" s="1"/>
  <c r="AH427" i="20"/>
  <c r="AL427" i="20" s="1"/>
  <c r="AH432" i="20"/>
  <c r="AL432" i="20" s="1"/>
  <c r="AH440" i="20"/>
  <c r="AL440" i="20" s="1"/>
  <c r="AI445" i="20"/>
  <c r="AM445" i="20" s="1"/>
  <c r="AH448" i="20"/>
  <c r="AL448" i="20" s="1"/>
  <c r="AI453" i="20"/>
  <c r="AM453" i="20" s="1"/>
  <c r="AI461" i="20"/>
  <c r="AM461" i="20" s="1"/>
  <c r="AI466" i="20"/>
  <c r="AM466" i="20" s="1"/>
  <c r="AF469" i="20"/>
  <c r="AJ469" i="20" s="1"/>
  <c r="AI474" i="20"/>
  <c r="AM474" i="20" s="1"/>
  <c r="AF477" i="20"/>
  <c r="AJ477" i="20" s="1"/>
  <c r="AI482" i="20"/>
  <c r="AM482" i="20" s="1"/>
  <c r="AF485" i="20"/>
  <c r="AJ485" i="20" s="1"/>
  <c r="AF490" i="20"/>
  <c r="AJ490" i="20" s="1"/>
  <c r="AF493" i="20"/>
  <c r="AJ493" i="20" s="1"/>
  <c r="AF498" i="20"/>
  <c r="AJ498" i="20" s="1"/>
  <c r="AG503" i="20"/>
  <c r="AK503" i="20" s="1"/>
  <c r="AF506" i="20"/>
  <c r="AJ506" i="20" s="1"/>
  <c r="AG511" i="20"/>
  <c r="AK511" i="20" s="1"/>
  <c r="AG519" i="20"/>
  <c r="AK519" i="20" s="1"/>
  <c r="AG524" i="20"/>
  <c r="AK524" i="20" s="1"/>
  <c r="AG527" i="20"/>
  <c r="AK527" i="20" s="1"/>
  <c r="AG532" i="20"/>
  <c r="AK532" i="20" s="1"/>
  <c r="AH537" i="20"/>
  <c r="AL537" i="20" s="1"/>
  <c r="AG540" i="20"/>
  <c r="AK540" i="20" s="1"/>
  <c r="AH545" i="20"/>
  <c r="AL545" i="20" s="1"/>
  <c r="AH553" i="20"/>
  <c r="AL553" i="20" s="1"/>
  <c r="AH558" i="20"/>
  <c r="AL558" i="20" s="1"/>
  <c r="AH561" i="20"/>
  <c r="AL561" i="20" s="1"/>
  <c r="AH566" i="20"/>
  <c r="AL566" i="20" s="1"/>
  <c r="AI571" i="20"/>
  <c r="AM571" i="20" s="1"/>
  <c r="AH574" i="20"/>
  <c r="AL574" i="20" s="1"/>
  <c r="AI579" i="20"/>
  <c r="AM579" i="20" s="1"/>
  <c r="AI587" i="20"/>
  <c r="AM587" i="20" s="1"/>
  <c r="AI592" i="20"/>
  <c r="AM592" i="20" s="1"/>
  <c r="AI595" i="20"/>
  <c r="AM595" i="20" s="1"/>
  <c r="AI600" i="20"/>
  <c r="AM600" i="20" s="1"/>
  <c r="AF603" i="20"/>
  <c r="AJ603" i="20" s="1"/>
  <c r="AI608" i="20"/>
  <c r="AM608" i="20" s="1"/>
  <c r="AF611" i="20"/>
  <c r="AJ611" i="20" s="1"/>
  <c r="AF616" i="20"/>
  <c r="AJ616" i="20" s="1"/>
  <c r="AF619" i="20"/>
  <c r="AJ619" i="20" s="1"/>
  <c r="AF624" i="20"/>
  <c r="AJ624" i="20" s="1"/>
  <c r="AF632" i="20"/>
  <c r="AJ632" i="20" s="1"/>
  <c r="AG637" i="20"/>
  <c r="AK637" i="20" s="1"/>
  <c r="AG645" i="20"/>
  <c r="AK645" i="20" s="1"/>
  <c r="AG650" i="20"/>
  <c r="AK650" i="20" s="1"/>
  <c r="AG653" i="20"/>
  <c r="AK653" i="20" s="1"/>
  <c r="AG658" i="20"/>
  <c r="AK658" i="20" s="1"/>
  <c r="AG666" i="20"/>
  <c r="AK666" i="20" s="1"/>
  <c r="AH671" i="20"/>
  <c r="AL671" i="20" s="1"/>
  <c r="AH679" i="20"/>
  <c r="AL679" i="20" s="1"/>
  <c r="AH684" i="20"/>
  <c r="AL684" i="20" s="1"/>
  <c r="AH687" i="20"/>
  <c r="AL687" i="20" s="1"/>
  <c r="AH692" i="20"/>
  <c r="AL692" i="20" s="1"/>
  <c r="AH700" i="20"/>
  <c r="AL700" i="20" s="1"/>
  <c r="AI705" i="20"/>
  <c r="AM705" i="20" s="1"/>
  <c r="AI713" i="20"/>
  <c r="AM713" i="20" s="1"/>
  <c r="AI718" i="20"/>
  <c r="AM718" i="20" s="1"/>
  <c r="AI721" i="20"/>
  <c r="AM721" i="20" s="1"/>
  <c r="AI726" i="20"/>
  <c r="AM726" i="20" s="1"/>
  <c r="AF729" i="20"/>
  <c r="AJ729" i="20" s="1"/>
  <c r="AI734" i="20"/>
  <c r="AM734" i="20" s="1"/>
  <c r="AF737" i="20"/>
  <c r="AJ737" i="20" s="1"/>
  <c r="AF742" i="20"/>
  <c r="AJ742" i="20" s="1"/>
  <c r="AF745" i="20"/>
  <c r="AJ745" i="20" s="1"/>
  <c r="AF750" i="20"/>
  <c r="AJ750" i="20" s="1"/>
  <c r="AF758" i="20"/>
  <c r="AJ758" i="20" s="1"/>
  <c r="AG763" i="20"/>
  <c r="AK763" i="20" s="1"/>
  <c r="AF766" i="20"/>
  <c r="AJ766" i="20" s="1"/>
  <c r="AG771" i="20"/>
  <c r="AK771" i="20" s="1"/>
  <c r="AG776" i="20"/>
  <c r="AK776" i="20" s="1"/>
  <c r="AG779" i="20"/>
  <c r="AK779" i="20" s="1"/>
  <c r="AG784" i="20"/>
  <c r="AK784" i="20" s="1"/>
  <c r="AG792" i="20"/>
  <c r="AK792" i="20" s="1"/>
  <c r="AH797" i="20"/>
  <c r="AL797" i="20" s="1"/>
  <c r="AG800" i="20"/>
  <c r="AK800" i="20" s="1"/>
  <c r="AH805" i="20"/>
  <c r="AL805" i="20" s="1"/>
  <c r="AH810" i="20"/>
  <c r="AL810" i="20" s="1"/>
  <c r="AH813" i="20"/>
  <c r="AL813" i="20" s="1"/>
  <c r="AI821" i="20"/>
  <c r="AM821" i="20" s="1"/>
  <c r="AI824" i="20"/>
  <c r="AM824" i="20" s="1"/>
  <c r="AH827" i="20"/>
  <c r="AL827" i="20" s="1"/>
  <c r="AI838" i="20"/>
  <c r="AM838" i="20" s="1"/>
  <c r="AH841" i="20"/>
  <c r="AL841" i="20" s="1"/>
  <c r="AI852" i="20"/>
  <c r="AM852" i="20" s="1"/>
  <c r="AH855" i="20"/>
  <c r="AL855" i="20" s="1"/>
  <c r="AG861" i="20"/>
  <c r="AK861" i="20" s="1"/>
  <c r="AI866" i="20"/>
  <c r="AM866" i="20" s="1"/>
  <c r="AI881" i="20"/>
  <c r="AM881" i="20" s="1"/>
  <c r="AI884" i="20"/>
  <c r="AM884" i="20" s="1"/>
  <c r="AH896" i="20"/>
  <c r="AL896" i="20" s="1"/>
  <c r="AI908" i="20"/>
  <c r="AM908" i="20" s="1"/>
  <c r="AG912" i="20"/>
  <c r="AK912" i="20" s="1"/>
  <c r="AF915" i="20"/>
  <c r="AJ915" i="20" s="1"/>
  <c r="AG918" i="20"/>
  <c r="AK918" i="20" s="1"/>
  <c r="AI921" i="20"/>
  <c r="AM921" i="20" s="1"/>
  <c r="AI924" i="20"/>
  <c r="AM924" i="20" s="1"/>
  <c r="AG928" i="20"/>
  <c r="AK928" i="20" s="1"/>
  <c r="AF931" i="20"/>
  <c r="AJ931" i="20" s="1"/>
  <c r="AF934" i="20"/>
  <c r="AJ934" i="20" s="1"/>
  <c r="AI937" i="20"/>
  <c r="AM937" i="20" s="1"/>
  <c r="AF944" i="20"/>
  <c r="AJ944" i="20" s="1"/>
  <c r="AF950" i="20"/>
  <c r="AJ950" i="20" s="1"/>
  <c r="AG995" i="20"/>
  <c r="AK995" i="20" s="1"/>
  <c r="AI1004" i="20"/>
  <c r="AM1004" i="20" s="1"/>
  <c r="AF1011" i="20"/>
  <c r="AJ1011" i="20" s="1"/>
  <c r="AI1014" i="20"/>
  <c r="AM1014" i="20" s="1"/>
  <c r="AI1017" i="20"/>
  <c r="AM1017" i="20" s="1"/>
  <c r="AI1020" i="20"/>
  <c r="AM1020" i="20" s="1"/>
  <c r="AG1024" i="20"/>
  <c r="AK1024" i="20" s="1"/>
  <c r="AF1027" i="20"/>
  <c r="AJ1027" i="20" s="1"/>
  <c r="AH1030" i="20"/>
  <c r="AL1030" i="20" s="1"/>
  <c r="AI1033" i="20"/>
  <c r="AM1033" i="20" s="1"/>
  <c r="AF1040" i="20"/>
  <c r="AJ1040" i="20" s="1"/>
  <c r="AH1046" i="20"/>
  <c r="AL1046" i="20" s="1"/>
  <c r="AG1049" i="20"/>
  <c r="AK1049" i="20" s="1"/>
  <c r="AF1066" i="20"/>
  <c r="AJ1066" i="20" s="1"/>
  <c r="AG1073" i="20"/>
  <c r="AK1073" i="20" s="1"/>
  <c r="AH1090" i="20"/>
  <c r="AL1090" i="20" s="1"/>
  <c r="AG1094" i="20"/>
  <c r="AK1094" i="20" s="1"/>
  <c r="AI1097" i="20"/>
  <c r="AM1097" i="20" s="1"/>
  <c r="AI1100" i="20"/>
  <c r="AM1100" i="20" s="1"/>
  <c r="AI1104" i="20"/>
  <c r="AM1104" i="20" s="1"/>
  <c r="AG1118" i="20"/>
  <c r="AK1118" i="20" s="1"/>
  <c r="AG1125" i="20"/>
  <c r="AK1125" i="20" s="1"/>
  <c r="AH1142" i="20"/>
  <c r="AL1142" i="20" s="1"/>
  <c r="AF1146" i="20"/>
  <c r="AJ1146" i="20" s="1"/>
  <c r="AI1149" i="20"/>
  <c r="AM1149" i="20" s="1"/>
  <c r="AF1163" i="20"/>
  <c r="AJ1163" i="20" s="1"/>
  <c r="AF1167" i="20"/>
  <c r="AJ1167" i="20" s="1"/>
  <c r="AG1170" i="20"/>
  <c r="AK1170" i="20" s="1"/>
  <c r="AG1173" i="20"/>
  <c r="AK1173" i="20" s="1"/>
  <c r="AG1177" i="20"/>
  <c r="AK1177" i="20" s="1"/>
  <c r="AH1194" i="20"/>
  <c r="AL1194" i="20" s="1"/>
  <c r="AF1198" i="20"/>
  <c r="AJ1198" i="20" s="1"/>
  <c r="AF1215" i="20"/>
  <c r="AJ1215" i="20" s="1"/>
  <c r="AG1222" i="20"/>
  <c r="AK1222" i="20" s="1"/>
  <c r="AI1225" i="20"/>
  <c r="AM1225" i="20" s="1"/>
  <c r="AI1229" i="20"/>
  <c r="AM1229" i="20" s="1"/>
  <c r="AI1232" i="20"/>
  <c r="AM1232" i="20" s="1"/>
  <c r="AG1246" i="20"/>
  <c r="AK1246" i="20" s="1"/>
  <c r="AF1250" i="20"/>
  <c r="AJ1250" i="20" s="1"/>
  <c r="AI1276" i="20"/>
  <c r="AM1276" i="20" s="1"/>
  <c r="AG1280" i="20"/>
  <c r="AK1280" i="20" s="1"/>
  <c r="AH1297" i="20"/>
  <c r="AL1297" i="20" s="1"/>
  <c r="AF1305" i="20"/>
  <c r="AJ1305" i="20" s="1"/>
  <c r="AF1310" i="20"/>
  <c r="AJ1310" i="20" s="1"/>
  <c r="AG1318" i="20"/>
  <c r="AK1318" i="20" s="1"/>
  <c r="AF1323" i="20"/>
  <c r="AJ1323" i="20" s="1"/>
  <c r="AI1339" i="20"/>
  <c r="AM1339" i="20" s="1"/>
  <c r="AF1353" i="20"/>
  <c r="AJ1353" i="20" s="1"/>
  <c r="AI1357" i="20"/>
  <c r="AM1357" i="20" s="1"/>
  <c r="AG1362" i="20"/>
  <c r="AK1362" i="20" s="1"/>
  <c r="AI1384" i="20"/>
  <c r="AM1384" i="20" s="1"/>
  <c r="AI1389" i="20"/>
  <c r="AM1389" i="20" s="1"/>
  <c r="AI1411" i="20"/>
  <c r="AM1411" i="20" s="1"/>
  <c r="AI1416" i="20"/>
  <c r="AM1416" i="20" s="1"/>
  <c r="AH1434" i="20"/>
  <c r="AL1434" i="20" s="1"/>
  <c r="AG1452" i="20"/>
  <c r="AK1452" i="20" s="1"/>
  <c r="AF1461" i="20"/>
  <c r="AJ1461" i="20" s="1"/>
  <c r="AI1465" i="20"/>
  <c r="AM1465" i="20" s="1"/>
  <c r="AF1479" i="20"/>
  <c r="AJ1479" i="20" s="1"/>
  <c r="AI1488" i="20"/>
  <c r="AM1488" i="20" s="1"/>
  <c r="AG1498" i="20"/>
  <c r="AK1498" i="20" s="1"/>
  <c r="AF1508" i="20"/>
  <c r="AJ1508" i="20" s="1"/>
  <c r="AG1514" i="20"/>
  <c r="AK1514" i="20" s="1"/>
  <c r="AH1523" i="20"/>
  <c r="AL1523" i="20" s="1"/>
  <c r="AG1530" i="20"/>
  <c r="AK1530" i="20" s="1"/>
  <c r="AI1540" i="20"/>
  <c r="AM1540" i="20" s="1"/>
  <c r="AI1546" i="20"/>
  <c r="AM1546" i="20" s="1"/>
  <c r="AG1563" i="20"/>
  <c r="AK1563" i="20" s="1"/>
  <c r="AF1580" i="20"/>
  <c r="AJ1580" i="20" s="1"/>
  <c r="AF1586" i="20"/>
  <c r="AJ1586" i="20" s="1"/>
  <c r="AF1603" i="20"/>
  <c r="AJ1603" i="20" s="1"/>
  <c r="AF1609" i="20"/>
  <c r="AJ1609" i="20" s="1"/>
  <c r="AF1621" i="20"/>
  <c r="AJ1621" i="20" s="1"/>
  <c r="AF1634" i="20"/>
  <c r="AJ1634" i="20" s="1"/>
  <c r="AF1675" i="20"/>
  <c r="AJ1675" i="20" s="1"/>
  <c r="AI1680" i="20"/>
  <c r="AM1680" i="20" s="1"/>
  <c r="B6" i="20" l="1"/>
  <c r="AJ190" i="20"/>
  <c r="D11" i="20"/>
  <c r="D13" i="20" s="1"/>
  <c r="B11" i="20"/>
  <c r="B12" i="20" s="1"/>
  <c r="AK188" i="20"/>
  <c r="AL193" i="20"/>
  <c r="D6" i="20"/>
  <c r="B8" i="20" l="1"/>
  <c r="B13" i="20"/>
  <c r="D12" i="20"/>
  <c r="B7" i="20"/>
  <c r="B14" i="20"/>
  <c r="B9" i="20"/>
  <c r="D8" i="20"/>
  <c r="D7" i="20"/>
  <c r="D9" i="20"/>
  <c r="D14" i="20"/>
  <c r="L4" i="10" l="1" a="1"/>
  <c r="L4" i="10" s="1"/>
  <c r="L3" i="10"/>
  <c r="M1" i="10"/>
  <c r="L1" i="10"/>
  <c r="M173"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<sst xmlns="http://schemas.openxmlformats.org/spreadsheetml/2006/main" count="18104" uniqueCount="7206">
  <si>
    <t>Q001</t>
  </si>
  <si>
    <t>Domaine</t>
  </si>
  <si>
    <t>Réponse attendue CFA</t>
  </si>
  <si>
    <t>Réponse attendue PRO</t>
  </si>
  <si>
    <t>Conseil formateur CFA</t>
  </si>
  <si>
    <t>Conseil formateur PRO</t>
  </si>
  <si>
    <t>Résumé attendus CFA</t>
  </si>
  <si>
    <t>Résumé attendus PRO</t>
  </si>
  <si>
    <t>Commentaire</t>
  </si>
  <si>
    <t>Niveau</t>
  </si>
  <si>
    <t>Objectif</t>
  </si>
  <si>
    <t>Réception</t>
  </si>
  <si>
    <t>POS</t>
  </si>
  <si>
    <t>température</t>
  </si>
  <si>
    <t>CFA</t>
  </si>
  <si>
    <t>Q002</t>
  </si>
  <si>
    <t>emballage</t>
  </si>
  <si>
    <t>état</t>
  </si>
  <si>
    <t>conformité</t>
  </si>
  <si>
    <t>PRO</t>
  </si>
  <si>
    <t>Q003</t>
  </si>
  <si>
    <t>lot</t>
  </si>
  <si>
    <t>fournisseur</t>
  </si>
  <si>
    <t>traçabilité</t>
  </si>
  <si>
    <t>Q004</t>
  </si>
  <si>
    <t>refuser</t>
  </si>
  <si>
    <t>Q005</t>
  </si>
  <si>
    <t>Information convive</t>
  </si>
  <si>
    <t>Q006</t>
  </si>
  <si>
    <t>Q010</t>
  </si>
  <si>
    <t>Q007</t>
  </si>
  <si>
    <t>délai</t>
  </si>
  <si>
    <t>Q014</t>
  </si>
  <si>
    <t>Q008</t>
  </si>
  <si>
    <t>Textures modifiées</t>
  </si>
  <si>
    <t>trace</t>
  </si>
  <si>
    <t>Q015</t>
  </si>
  <si>
    <t>Q009</t>
  </si>
  <si>
    <t>Action corrective</t>
  </si>
  <si>
    <t>action corrective</t>
  </si>
  <si>
    <t>écart</t>
  </si>
  <si>
    <t>Q011</t>
  </si>
  <si>
    <t>Légumineuses</t>
  </si>
  <si>
    <t>Q012</t>
  </si>
  <si>
    <t>Q013</t>
  </si>
  <si>
    <t>date</t>
  </si>
  <si>
    <t>liaison chaude</t>
  </si>
  <si>
    <t>allergènes</t>
  </si>
  <si>
    <t>informer</t>
  </si>
  <si>
    <t>information</t>
  </si>
  <si>
    <t>signaler</t>
  </si>
  <si>
    <t>convive</t>
  </si>
  <si>
    <t>étiquetage</t>
  </si>
  <si>
    <t>fiche technique</t>
  </si>
  <si>
    <t>produit</t>
  </si>
  <si>
    <t>échantillon</t>
  </si>
  <si>
    <t>texture</t>
  </si>
  <si>
    <t>goût</t>
  </si>
  <si>
    <t>équipe</t>
  </si>
  <si>
    <t>morceaux</t>
  </si>
  <si>
    <t>gaspillage</t>
  </si>
  <si>
    <t>retours</t>
  </si>
  <si>
    <t>fiche</t>
  </si>
  <si>
    <t>céréales</t>
  </si>
  <si>
    <t>procédure</t>
  </si>
  <si>
    <t>bacs</t>
  </si>
  <si>
    <t>fermé</t>
  </si>
  <si>
    <t>conditionnement</t>
  </si>
  <si>
    <t>adapter</t>
  </si>
  <si>
    <t>preuve</t>
  </si>
  <si>
    <t>audit</t>
  </si>
  <si>
    <t>MODE_EMPLOI</t>
  </si>
  <si>
    <t>FIN</t>
  </si>
  <si>
    <t xml:space="preserve">  ► ◄  ▲ ▼  ➕ ➖ ➗ ✖️  ✅  »   " #  %  &amp;  '@  ≈  ±  ¼  ½  ¾  ! M² m² cm²  M³ m³ cm³ 😊 ChatGPT</t>
  </si>
  <si>
    <t>Ce document est composé de : This document is composed of: Este documento se compone de:</t>
  </si>
  <si>
    <t>lignes - rows - filas</t>
  </si>
  <si>
    <t>colonnes - columns - columnas</t>
  </si>
  <si>
    <t>Tendez la main, partagez vos savoir-faire : vos essais, vos erreurs et votre ténacité sont des tremplins pour celles et ceux qui veulent progresser.</t>
  </si>
  <si>
    <t>Avec vos exemples, chacun pourra avancer à son rythme, avec confiance et gagner en autonomie.</t>
  </si>
  <si>
    <t xml:space="preserve">Partager ses savoir-faire, c’est une façon de rendre hommage à celles et ceux qui nous ont transmis les leurs, </t>
  </si>
  <si>
    <t>Tiende la mano, comparte tus saberes: tus intentos, tus errores y tu perseverancia son impulsores para quienes desean avanzar.</t>
  </si>
  <si>
    <t>Con tu ejemplo, cada persona podrá progresar a su ritmo, con confianza y ganar en autonomía.</t>
  </si>
  <si>
    <t>Compartir tus saberes es una forma de rendir homenaje a quienes nos transmitieron los suyos,</t>
  </si>
  <si>
    <t>a veces en silencio, a veces con exigencia, y gracias a quienes seguimos avanzando hoy.</t>
  </si>
  <si>
    <t>⓪①②③④⑤⑥⑦⑧⑨⑩⑪⑫⑬⑭⑮⑯⑰⑱⑲⑳</t>
  </si>
  <si>
    <t xml:space="preserve">cliquez sur la première cellule et sélectionnez dans la barre de formule le numéro </t>
  </si>
  <si>
    <t xml:space="preserve"> qui vous intéresse choisissez la police de caractères et la couleur qui vous conviennent</t>
  </si>
  <si>
    <t>⓿❶❷❸❹❺❻❼❽❾❿⓫⓬⓭⓮⓯⓰⓱⓲⓳⓴</t>
  </si>
  <si>
    <t>MISSION</t>
  </si>
  <si>
    <t>Ouvrir le document Excel fourni et travailler directement dans le classeur.</t>
  </si>
  <si>
    <t>OBJECTIF GÉNÉRAL</t>
  </si>
  <si>
    <t>Le moteur doit rester destiné à deux publics :</t>
  </si>
  <si>
    <t>Les questions doivent être communes CFA/PRO.</t>
  </si>
  <si>
    <t>CONTRAINTES NON NÉGOCIABLES</t>
  </si>
  <si>
    <t>1. Ne pas modifier la structure générale du moteur.</t>
  </si>
  <si>
    <t>2. Ne pas déplacer le noyau de calcul.</t>
  </si>
  <si>
    <t>3. Ne pas changer les formules, sauf correction d’erreur avérée.</t>
  </si>
  <si>
    <t>4. Ne pas introduire de VBA.</t>
  </si>
  <si>
    <t>5. Ne pas introduire de formules dynamiques incompatibles Excel 2021.</t>
  </si>
  <si>
    <t>6. Ne pas créer de dépendances inutiles entre feuilles.</t>
  </si>
  <si>
    <t>7. Ne pas écraser de cellules contenant des formules.</t>
  </si>
  <si>
    <t>8. Ne pas faire de modification cosmétique inutile.</t>
  </si>
  <si>
    <t>9. Conserver la logique CFA/PRO existante.</t>
  </si>
  <si>
    <t>10. Toute modification doit être traçable et cohérente avec le moteur.</t>
  </si>
  <si>
    <t>RECHERCHE DOCUMENTAIRE OBLIGATOIRE</t>
  </si>
  <si>
    <t>Faire des recherches sérieuses sur internet avant de remplacer les contenus.</t>
  </si>
  <si>
    <t>Privilégier des sources fiables :</t>
  </si>
  <si>
    <t>TABLEAUX À MODIFIER</t>
  </si>
  <si>
    <t>Remplacer le contenu métier uniquement dans les plages suivantes :</t>
  </si>
  <si>
    <t>Avant modification, identifier le rôle de chaque plage :</t>
  </si>
  <si>
    <t>Ne modifier que ce qui correspond au contenu thématique.</t>
  </si>
  <si>
    <t>Ne pas casser les formules existantes qui pointent vers ces plages.</t>
  </si>
  <si>
    <t>CONTENU ATTENDU</t>
  </si>
  <si>
    <t>DIFFÉRENCIATION CFA / PRO</t>
  </si>
  <si>
    <t>Pour chaque question commune :</t>
  </si>
  <si>
    <t>Version CFA :</t>
  </si>
  <si>
    <t>Version PRO :</t>
  </si>
  <si>
    <t>NOTATION</t>
  </si>
  <si>
    <t>Vérifier que les critères de notation restent cohérents avec :</t>
  </si>
  <si>
    <t>Les réponses PRO doivent pouvoir obtenir un très bon score en mode CFA si elles couvrent les attendus essentiels.</t>
  </si>
  <si>
    <t>Les réponses CFA ne doivent pas obtenir automatiquement un excellent score en mode PRO si elles manquent de précision technique.</t>
  </si>
  <si>
    <t>CONSEILS ET RELANCES FORMATEUR</t>
  </si>
  <si>
    <t>Le moteur doit afficher des relances utiles pour faire progresser l’apprenant.</t>
  </si>
  <si>
    <t>Prévoir :</t>
  </si>
  <si>
    <t>Les relances doivent être directement liées aux manques détectés dans la réponse.</t>
  </si>
  <si>
    <t>TESTS DE VALIDATION</t>
  </si>
  <si>
    <t>Après modification, faire un audit final du moteur.</t>
  </si>
  <si>
    <t>Vérifier :</t>
  </si>
  <si>
    <t>1. Que les questions s’affichent correctement.</t>
  </si>
  <si>
    <t>3. Que les scores changent réellement selon la réponse saisie.</t>
  </si>
  <si>
    <t>4. Que les critères CFA et PRO sont bien différenciés.</t>
  </si>
  <si>
    <t>5. Que les conseils formateur sont cohérents avec les manques.</t>
  </si>
  <si>
    <t>6. Que les tests internes fonctionnent.</t>
  </si>
  <si>
    <t>7. Que les plages modifiées ne cassent aucune formule.</t>
  </si>
  <si>
    <t>8. Que les cellules contenant des formules n’ont pas été écrasées.</t>
  </si>
  <si>
    <t>9. Que le moteur reste compatible Excel 2021 FR.</t>
  </si>
  <si>
    <t>10. Que le classeur s’ouvre sans réparation Excel.</t>
  </si>
  <si>
    <t>CONTRÔLE QUALITÉ FINAL</t>
  </si>
  <si>
    <t>Produire un compte rendu final indiquant :</t>
  </si>
  <si>
    <t>INTERDICTION</t>
  </si>
  <si>
    <t>Ne pas se contenter de remplacer quelques mots.</t>
  </si>
  <si>
    <t>Ne pas produire un moteur superficiel.</t>
  </si>
  <si>
    <t>Ne pas changer la mécanique si elle fonctionne.</t>
  </si>
  <si>
    <t>Ne pas modifier les formules sans raison technique.</t>
  </si>
  <si>
    <t>Ne pas supprimer les tests existants.</t>
  </si>
  <si>
    <t>Ne pas créer un moteur uniquement cosmétique.</t>
  </si>
  <si>
    <t>LIVRABLE ATTENDU</t>
  </si>
  <si>
    <t>Renvoyer un fichier Excel propre, fonctionnel, non corrompu, avec :</t>
  </si>
  <si>
    <t xml:space="preserve"> questions ;</t>
  </si>
  <si>
    <t xml:space="preserve"> réponses attendues ;</t>
  </si>
  <si>
    <t xml:space="preserve"> vocabulaire déclencheur ;</t>
  </si>
  <si>
    <t xml:space="preserve"> notation ;</t>
  </si>
  <si>
    <t xml:space="preserve"> conseils formateur ;</t>
  </si>
  <si>
    <t xml:space="preserve"> relances CFA ;</t>
  </si>
  <si>
    <t xml:space="preserve"> relances PRO ;</t>
  </si>
  <si>
    <t xml:space="preserve"> tests ;</t>
  </si>
  <si>
    <t xml:space="preserve"> vocabulaire simple ;</t>
  </si>
  <si>
    <t xml:space="preserve"> réponse attendue courte mais correcte ;</t>
  </si>
  <si>
    <t xml:space="preserve"> critères essentiels ;</t>
  </si>
  <si>
    <t xml:space="preserve"> relance pédagogique accessible ;</t>
  </si>
  <si>
    <t xml:space="preserve"> conseil formateur orienté apprentissage ;</t>
  </si>
  <si>
    <t xml:space="preserve"> vocabulaire métier plus précis ;</t>
  </si>
  <si>
    <t xml:space="preserve"> réponse attendue plus complète ;</t>
  </si>
  <si>
    <t xml:space="preserve"> conseil formateur orienté pratique professionnelle ;</t>
  </si>
  <si>
    <t xml:space="preserve"> le niveau CFA ;</t>
  </si>
  <si>
    <t xml:space="preserve"> le niveau PRO ;</t>
  </si>
  <si>
    <t xml:space="preserve"> les notions critiques ;</t>
  </si>
  <si>
    <t xml:space="preserve"> conseil formateur CFA ;</t>
  </si>
  <si>
    <t xml:space="preserve"> priorité CFA ;</t>
  </si>
  <si>
    <t xml:space="preserve"> relance CFA prioritaire ;</t>
  </si>
  <si>
    <t xml:space="preserve"> objectif correction CFA ;</t>
  </si>
  <si>
    <t xml:space="preserve"> usage CFA ;</t>
  </si>
  <si>
    <t xml:space="preserve"> conseil formateur PRO ;</t>
  </si>
  <si>
    <t xml:space="preserve"> priorité PRO ;</t>
  </si>
  <si>
    <t xml:space="preserve"> relance PRO prioritaire ;</t>
  </si>
  <si>
    <t xml:space="preserve"> objectif correction PRO ;</t>
  </si>
  <si>
    <t xml:space="preserve"> les plages modifiées ;</t>
  </si>
  <si>
    <t xml:space="preserve"> les plages non modifiées ;</t>
  </si>
  <si>
    <t xml:space="preserve"> les formules éventuellement corrigées ;</t>
  </si>
  <si>
    <t xml:space="preserve"> les sources ajoutées ;</t>
  </si>
  <si>
    <t xml:space="preserve"> les points de vigilance ;</t>
  </si>
  <si>
    <t xml:space="preserve"> les tests réalisés ;</t>
  </si>
  <si>
    <t xml:space="preserve"> les résultats des tests ;</t>
  </si>
  <si>
    <t xml:space="preserve"> le moteur conservé ;</t>
  </si>
  <si>
    <t xml:space="preserve"> les questions communes CFA/PRO ;</t>
  </si>
  <si>
    <t xml:space="preserve"> les réponses, vocabulaires, notations et conseils différenciés CFA/PRO ;</t>
  </si>
  <si>
    <t xml:space="preserve"> CFA</t>
  </si>
  <si>
    <t xml:space="preserve"> Professionnels / PRO</t>
  </si>
  <si>
    <t xml:space="preserve"> P5:Z205</t>
  </si>
  <si>
    <t xml:space="preserve"> AE5:AH205</t>
  </si>
  <si>
    <t xml:space="preserve"> AJ5:BA205</t>
  </si>
  <si>
    <t xml:space="preserve"> BC5:BF205</t>
  </si>
  <si>
    <t xml:space="preserve"> BK5:BK205</t>
  </si>
  <si>
    <t xml:space="preserve"> BM5:BN205</t>
  </si>
  <si>
    <t xml:space="preserve"> messages pédagogiques.</t>
  </si>
  <si>
    <t xml:space="preserve"> notation adaptée à un apprenant en formation.</t>
  </si>
  <si>
    <t xml:space="preserve"> notation plus exigeante.</t>
  </si>
  <si>
    <t xml:space="preserve"> les erreurs éliminatoires ou fortement pénalisantes.</t>
  </si>
  <si>
    <t xml:space="preserve"> usage PRO.</t>
  </si>
  <si>
    <t xml:space="preserve"> les limites éventuelles du moteur.</t>
  </si>
  <si>
    <t xml:space="preserve"> un audit final des scores et des tests.</t>
  </si>
  <si>
    <t>Créer un vrai moteur d’apprentissage , pas un simple détecteur de mots clés.</t>
  </si>
  <si>
    <t xml:space="preserve"> exigence renforcée </t>
  </si>
  <si>
    <t xml:space="preserve"> les mots clés attendus ;</t>
  </si>
  <si>
    <t>2. Que les réponses CFA/PRO correspondent bien au sujet</t>
  </si>
  <si>
    <t xml:space="preserve"> le sujet remplacé </t>
  </si>
  <si>
    <t xml:space="preserve"> un onglet SOURCES</t>
  </si>
  <si>
    <t>Conserver la structure existante du moteur</t>
  </si>
  <si>
    <t>précisez le thème</t>
  </si>
  <si>
    <t>Ce sont les réponses attendues, le vocabulaire détecté, la notation, les seuils d’exigence,</t>
  </si>
  <si>
    <t xml:space="preserve"> les conseils formateur et les relances qui doivent être différenciés CFA/PRO.</t>
  </si>
  <si>
    <t>Prompt STANDARD à coller dans ChatGPT; puis joindre le document</t>
  </si>
  <si>
    <t>CARTOGRAPHIE — ZONES À MODIFIER LORS D’UN CHANGEMENT DE THÈME</t>
  </si>
  <si>
    <t>Crée uniquement un nouvel onglet nommé ZONES_A_MODIFIER.</t>
  </si>
  <si>
    <t>Dans cet onglet, fais une cartographie claire des zones à modifier lorsque je veux changer le thème du moteur.</t>
  </si>
  <si>
    <t>Les plages métier à identifier sont :</t>
  </si>
  <si>
    <t>P5:Z205 ; AE5:AH205 ; AJ5:BA205 ; BC5:BF205 ; BK5:BK205 ; BM5:BN205.</t>
  </si>
  <si>
    <t>Pour chaque plage, indique :</t>
  </si>
  <si>
    <t>Ajoute une checklist finale pour changer de thème sans casser le moteur :</t>
  </si>
  <si>
    <t>1. remplacer les questions ;</t>
  </si>
  <si>
    <t>2. remplacer les réponses CFA/PRO ;</t>
  </si>
  <si>
    <t>3. remplacer le vocabulaire déclencheur ;</t>
  </si>
  <si>
    <t>4. remplacer les critères de notation ;</t>
  </si>
  <si>
    <t>5. remplacer les conseils formateur ;</t>
  </si>
  <si>
    <t>6. remplacer les relances ;</t>
  </si>
  <si>
    <t>7. adapter les tests ;</t>
  </si>
  <si>
    <t>8. vérifier les scores ;</t>
  </si>
  <si>
    <t>9. vérifier que le classeur s’ouvre sans réparation Excel.</t>
  </si>
  <si>
    <t xml:space="preserve"> plage exacte ;</t>
  </si>
  <si>
    <t xml:space="preserve"> colonnes concernées ;</t>
  </si>
  <si>
    <t xml:space="preserve"> rôle probable ;</t>
  </si>
  <si>
    <t xml:space="preserve"> contenu à modifier ;</t>
  </si>
  <si>
    <t xml:space="preserve"> contenu à ne pas modifier ;</t>
  </si>
  <si>
    <t xml:space="preserve"> présence ou absence de formules ;</t>
  </si>
  <si>
    <t xml:space="preserve"> niveau de risque ;</t>
  </si>
  <si>
    <t xml:space="preserve"> consigne de modification ;</t>
  </si>
  <si>
    <t>Modèle N° 1</t>
  </si>
  <si>
    <t>Ouvrir le classeur Excel fourni et créer un nouvel onglet de cartographie nommé :</t>
  </si>
  <si>
    <t>ZONES_A_MODIFIER</t>
  </si>
  <si>
    <t>OBJECTIF</t>
  </si>
  <si>
    <t>Le but est de permettre de réutiliser le même moteur pour un autre sujet, par exemple :</t>
  </si>
  <si>
    <t>CONTRAINTE PRINCIPALE</t>
  </si>
  <si>
    <t>Ne pas modifier le moteur.</t>
  </si>
  <si>
    <t>Ne pas modifier les formules.</t>
  </si>
  <si>
    <t>Ne pas déplacer les cellules.</t>
  </si>
  <si>
    <t>Ne pas écraser les données existantes.</t>
  </si>
  <si>
    <t>Ne pas modifier la mise en page de la feuille moteur.</t>
  </si>
  <si>
    <t>Ne pas créer de liaison inutile.</t>
  </si>
  <si>
    <t>Ne pas ajouter de VBA.</t>
  </si>
  <si>
    <t>Ne pas ajouter de formules dynamiques incompatibles Excel 2021.</t>
  </si>
  <si>
    <t>ACTION À FAIRE</t>
  </si>
  <si>
    <t>Créer uniquement un nouvel onglet nommé :</t>
  </si>
  <si>
    <t>Dans cet onglet, indiquer toutes les zones à modifier lorsque le thème du moteur change.</t>
  </si>
  <si>
    <t>TABLEAUX MÉTIER À CARTOGRAPHIER</t>
  </si>
  <si>
    <t>Les zones suivantes doivent être identifiées comme zones de contenu thématique modifiables :</t>
  </si>
  <si>
    <t>Pour chaque plage, préciser :</t>
  </si>
  <si>
    <t>1. La plage exacte.</t>
  </si>
  <si>
    <t>2. Les colonnes concernées.</t>
  </si>
  <si>
    <t>3. Le rôle probable de la zone.</t>
  </si>
  <si>
    <t>4. Le type de contenu à remplacer.</t>
  </si>
  <si>
    <t>5. Les précautions à prendre.</t>
  </si>
  <si>
    <t>6. Si la zone contient des formules ou non.</t>
  </si>
  <si>
    <t>7. Si la zone peut être modifiée directement.</t>
  </si>
  <si>
    <t>8. Le risque si la zone est mal modifiée.</t>
  </si>
  <si>
    <t>CONTENU ATTENDU DANS L’ONGLET ZONES_A_MODIFIER</t>
  </si>
  <si>
    <t>Créer un tableau structuré avec les colonnes suivantes :</t>
  </si>
  <si>
    <t>ZONES À SIGNALER COMME SENSIBLES</t>
  </si>
  <si>
    <t>Dans le même onglet, ajouter une section :</t>
  </si>
  <si>
    <t>ZONES À NE PAS TOUCHER</t>
  </si>
  <si>
    <t>Y indiquer :</t>
  </si>
  <si>
    <t>MÉTHODE D’AUDIT</t>
  </si>
  <si>
    <t>Avant de remplir l’onglet, vérifier :</t>
  </si>
  <si>
    <t>1. Les feuilles présentes dans le classeur.</t>
  </si>
  <si>
    <t>2. Les plages qui contiennent des formules.</t>
  </si>
  <si>
    <t>3. Les plages qui contiennent uniquement du texte métier.</t>
  </si>
  <si>
    <t>4. Les plages qui semblent piloter les questions.</t>
  </si>
  <si>
    <t>5. Les plages qui semblent piloter les réponses attendues.</t>
  </si>
  <si>
    <t>6. Les plages qui semblent piloter les critères de notation.</t>
  </si>
  <si>
    <t>7. Les plages qui semblent piloter les conseils formateur.</t>
  </si>
  <si>
    <t>8. Les plages qui semblent piloter les tests.</t>
  </si>
  <si>
    <t>9. Les dépendances visibles entre les cellules.</t>
  </si>
  <si>
    <t>10. Les risques de casser le moteur si une zone est modifiée.</t>
  </si>
  <si>
    <t>RÈGLE DE SÉCURITÉ</t>
  </si>
  <si>
    <t>Si une cellule contient une formule, ne pas la modifier.</t>
  </si>
  <si>
    <t>Si une zone contient à la fois texte et formules, signaler la zone comme sensible.</t>
  </si>
  <si>
    <t>Si le rôle exact d’une zone n’est pas certain, l’indiquer clairement comme “à confirmer”, sans inventer.</t>
  </si>
  <si>
    <t>STRUCTURE DE L’ONGLET À CRÉER</t>
  </si>
  <si>
    <t>L’onglet ZONES_A_MODIFIER doit contenir les blocs suivants :</t>
  </si>
  <si>
    <t>BLOC 1 — OBJECTIF DE LA FEUILLE</t>
  </si>
  <si>
    <t>Expliquer que cette feuille sert de guide lorsqu’on change le thème du moteur.</t>
  </si>
  <si>
    <t>BLOC 2 — ZONES MODIFIABLES</t>
  </si>
  <si>
    <t>Lister les plages de contenu métier à remplacer.</t>
  </si>
  <si>
    <t>BLOC 3 — ZONES À NE PAS TOUCHER</t>
  </si>
  <si>
    <t>Lister les zones techniques, formules, scores, diagnostics et noyau moteur.</t>
  </si>
  <si>
    <t>BLOC 4 — ORDRE CONSEILLÉ POUR CHANGER DE THÈME</t>
  </si>
  <si>
    <t>Indiquer l’ordre logique :</t>
  </si>
  <si>
    <t>1. Remplacer les questions.</t>
  </si>
  <si>
    <t>2. Remplacer les réponses attendues CFA/PRO.</t>
  </si>
  <si>
    <t>3. Remplacer le vocabulaire déclencheur.</t>
  </si>
  <si>
    <t>4. Remplacer les critères de notation.</t>
  </si>
  <si>
    <t>5. Remplacer les conseils formateur.</t>
  </si>
  <si>
    <t>6. Remplacer les relances CFA/PRO.</t>
  </si>
  <si>
    <t>7. Adapter les tests de validation.</t>
  </si>
  <si>
    <t>8. Vérifier les scores.</t>
  </si>
  <si>
    <t>9. Vérifier l’ouverture du fichier sans réparation Excel.</t>
  </si>
  <si>
    <t>BLOC 5 — CHECKLIST DE CONTRÔLE FINAL</t>
  </si>
  <si>
    <t>Créer une checklist avec :</t>
  </si>
  <si>
    <t>BLOC 6 — POINTS DE VIGILANCE</t>
  </si>
  <si>
    <t>Ajouter les avertissements suivants :</t>
  </si>
  <si>
    <t>CONTRÔLE FINAL À EFFECTUER</t>
  </si>
  <si>
    <t>Après création de l’onglet :</t>
  </si>
  <si>
    <t>1. Vérifier que les feuilles existantes n’ont pas été modifiées.</t>
  </si>
  <si>
    <t>2. Vérifier qu’aucune formule du moteur n’a été changée.</t>
  </si>
  <si>
    <t>3. Vérifier que l’onglet ZONES_A_MODIFIER est lisible.</t>
  </si>
  <si>
    <t>4. Vérifier que toutes les plages demandées sont présentes.</t>
  </si>
  <si>
    <t>5. Vérifier que le fichier s’ouvre sans réparation Excel.</t>
  </si>
  <si>
    <t>6. Enregistrer une copie propre du classeur.</t>
  </si>
  <si>
    <t>Renvoyer un classeur Excel propre avec :</t>
  </si>
  <si>
    <t xml:space="preserve"> noyau de calcul ;</t>
  </si>
  <si>
    <t xml:space="preserve"> cellules contenant des formules ;</t>
  </si>
  <si>
    <t xml:space="preserve"> cellules de score ;</t>
  </si>
  <si>
    <t xml:space="preserve"> cellules de diagnostic ;</t>
  </si>
  <si>
    <t xml:space="preserve"> cellules d’affichage automatique ;</t>
  </si>
  <si>
    <t xml:space="preserve"> cellules de synthèse ;</t>
  </si>
  <si>
    <t xml:space="preserve"> cellules utilisées par les formules ;</t>
  </si>
  <si>
    <t xml:space="preserve"> les questions affichent bien le nouveau thème ;</t>
  </si>
  <si>
    <t xml:space="preserve"> les réponses CFA sont adaptées au niveau CFA ;</t>
  </si>
  <si>
    <t xml:space="preserve"> les réponses PRO sont plus techniques ;</t>
  </si>
  <si>
    <t xml:space="preserve"> les critères de notation sont cohérents ;</t>
  </si>
  <si>
    <t xml:space="preserve"> les motsclés déclenchent bien les scores ;</t>
  </si>
  <si>
    <t xml:space="preserve"> les relances formateur sont utiles ;</t>
  </si>
  <si>
    <t xml:space="preserve"> les tests de validation sont à jour ;</t>
  </si>
  <si>
    <t xml:space="preserve"> les formules n’ont pas été modifiées ;</t>
  </si>
  <si>
    <t xml:space="preserve"> le classeur s’ouvre sans erreur ;</t>
  </si>
  <si>
    <t xml:space="preserve"> le moteur reste compatible Excel 2021.</t>
  </si>
  <si>
    <t xml:space="preserve"> ne jamais coller un nouveau thème sur une zone contenant des formules ;</t>
  </si>
  <si>
    <t xml:space="preserve"> ne pas supprimer les identifiants de questions ;</t>
  </si>
  <si>
    <t xml:space="preserve"> ne pas changer les codes utilisés par les formules ;</t>
  </si>
  <si>
    <t xml:space="preserve"> ne pas modifier les colonnes de score sans audit ;</t>
  </si>
  <si>
    <t xml:space="preserve"> ne pas modifier les plages du noyau moteur ;</t>
  </si>
  <si>
    <t xml:space="preserve"> ne pas remplacer uniquement les mots du thème sans recalibrer les critères ;</t>
  </si>
  <si>
    <t xml:space="preserve"> le moteur intact ;</t>
  </si>
  <si>
    <t xml:space="preserve"> un nouvel onglet ZONES_A_MODIFIER ;</t>
  </si>
  <si>
    <t xml:space="preserve"> une cartographie claire des zones à modifier ;</t>
  </si>
  <si>
    <t xml:space="preserve"> une liste des zones à ne pas toucher ;</t>
  </si>
  <si>
    <t xml:space="preserve"> une checklist de changement de thème ;</t>
  </si>
  <si>
    <t xml:space="preserve"> HACCP</t>
  </si>
  <si>
    <t xml:space="preserve"> allergènes</t>
  </si>
  <si>
    <t xml:space="preserve"> Cuissons basse température</t>
  </si>
  <si>
    <t xml:space="preserve"> Textures modifiées</t>
  </si>
  <si>
    <t xml:space="preserve"> Menus en restauration collective</t>
  </si>
  <si>
    <t xml:space="preserve"> Hygiène alimentaire</t>
  </si>
  <si>
    <t xml:space="preserve"> traçabilité</t>
  </si>
  <si>
    <t xml:space="preserve"> Nutrition</t>
  </si>
  <si>
    <t xml:space="preserve"> restauration collective</t>
  </si>
  <si>
    <t xml:space="preserve"> N° zone</t>
  </si>
  <si>
    <t xml:space="preserve"> plage</t>
  </si>
  <si>
    <t xml:space="preserve"> colonnes</t>
  </si>
  <si>
    <t xml:space="preserve"> rôle dans le moteur</t>
  </si>
  <si>
    <t xml:space="preserve"> contenu à modifier quand on change de thème</t>
  </si>
  <si>
    <t xml:space="preserve"> contenu à ne pas modifier</t>
  </si>
  <si>
    <t xml:space="preserve"> présence de formules</t>
  </si>
  <si>
    <t xml:space="preserve"> niveau de risque</t>
  </si>
  <si>
    <t xml:space="preserve"> consigne de modification</t>
  </si>
  <si>
    <t xml:space="preserve"> exemple de nouveau contenu possible</t>
  </si>
  <si>
    <t xml:space="preserve"> toute zone technique détectée dans le classeur.</t>
  </si>
  <si>
    <t xml:space="preserve"> vérifier que les conseils formateur correspondent bien aux manques détectés.</t>
  </si>
  <si>
    <t xml:space="preserve"> aucune modification des formules existantes.</t>
  </si>
  <si>
    <t xml:space="preserve">Créer une feuille claire qui indique précisément quelles zones doivent être modifiées </t>
  </si>
  <si>
    <t>lorsqu’on change le thème du moteur, sans toucher au moteur existant.</t>
  </si>
  <si>
    <t>Modèle N° 2</t>
  </si>
  <si>
    <t xml:space="preserve">Ouvre le classeur Excel fourni. Ne touche pas au moteur, ne modifie aucune formule, </t>
  </si>
  <si>
    <t>ne déplace aucune cellule et n’écrase aucun contenu existant.</t>
  </si>
  <si>
    <t>exemple de contenu possible.</t>
  </si>
  <si>
    <t xml:space="preserve">Ajoute aussi une section ZONES À NE PAS TOUCHER avec les cellules contenant des formules, </t>
  </si>
  <si>
    <t>le noyau moteur, les scores, les diagnostics, les cellules d’affichage automatique et toutes les zones techniques.</t>
  </si>
  <si>
    <t xml:space="preserve">Objectif : obtenir un guide interne clair pour savoir quoi modifier et quoi </t>
  </si>
  <si>
    <t>ne jamais toucher quand je transforme le moteur vers un nouveau thème.</t>
  </si>
  <si>
    <t>Version plus courte utilisable directement : à coller dans ChatGPT; puis joindre le document</t>
  </si>
  <si>
    <t>Voici un prompt Excel strict pour cette procédure : à coller dans ChatGPT; puis joindre le document</t>
  </si>
  <si>
    <t>Modèle N° 3</t>
  </si>
  <si>
    <t>Prompts à coller dans ChatGPT</t>
  </si>
  <si>
    <t>achats public loi egalim leviers d'action en faveur de produits d'origine française et européenne;appels d'offres d'achats alimentaires;cahiers des charges; et respect des obligations fixées par la loi;accompagner les acheteurs publics et gestionnaires dans la rédaction des marchés publics ;(voir le répertoire de clauses clausier);  restauration collective</t>
  </si>
  <si>
    <t>Objectifs EGAlim</t>
  </si>
  <si>
    <t>Que doit viser un marché alimentaire de restauration collective au regard d’EGAlim ?</t>
  </si>
  <si>
    <t>Prévoir des produits durables et de qualité, une part de bio et un suivi des achats.</t>
  </si>
  <si>
    <t>Traduire les objectifs EGAlim et Climat : 50 % de produits durables et de qualité dont 20 % de bio, suivi HT, justificatifs et pilotage annuel.</t>
  </si>
  <si>
    <t>Faire citer : durable, qualité, bio, suivi.</t>
  </si>
  <si>
    <t>Faire préciser : 50%, 20%, HT, justificatifs, ma cantine.</t>
  </si>
  <si>
    <t>durable; qualité; bio; suivi</t>
  </si>
  <si>
    <t>50%; 20%; HT; justificatifs; ma cantine</t>
  </si>
  <si>
    <t>durable</t>
  </si>
  <si>
    <t>bio</t>
  </si>
  <si>
    <t>suivi</t>
  </si>
  <si>
    <t>Calcul des ratios</t>
  </si>
  <si>
    <t>Comment calcule-t-on les pourcentages EGAlim dans les achats alimentaires ?</t>
  </si>
  <si>
    <t>On additionne les achats concernés et on les compare au total des achats alimentaires de l’année.</t>
  </si>
  <si>
    <t>Le ratio se calcule en valeur d’achats HT, par année civile, sur l’ensemble des denrées entrant dans les repas, avec distinction durable/qualité et bio.</t>
  </si>
  <si>
    <t>Faire citer : achats, total, année, pourcentage.</t>
  </si>
  <si>
    <t>Faire préciser : valeur HT, année civile, denrées, ratio, bio.</t>
  </si>
  <si>
    <t>achats; total; année; pourcentage</t>
  </si>
  <si>
    <t>valeur HT; année civile; denrées; ratio; bio</t>
  </si>
  <si>
    <t>achats</t>
  </si>
  <si>
    <t>total</t>
  </si>
  <si>
    <t>année</t>
  </si>
  <si>
    <t>pourcentage</t>
  </si>
  <si>
    <t>valeur HT</t>
  </si>
  <si>
    <t>année civile</t>
  </si>
  <si>
    <t>Produits bio</t>
  </si>
  <si>
    <t>Quelle place les produits biologiques doivent-ils avoir dans les objectifs EGAlim ?</t>
  </si>
  <si>
    <t>Ils doivent représenter une part obligatoire des achats alimentaires.</t>
  </si>
  <si>
    <t>Les produits biologiques comptent dans les 50 % durables et doivent atteindre au moins 20 % de la valeur HT totale des achats alimentaires.</t>
  </si>
  <si>
    <t>Faire citer : bio, biologique, obligatoire, achats.</t>
  </si>
  <si>
    <t>Faire préciser : 20%, valeur HT, produits biologiques, total achats.</t>
  </si>
  <si>
    <t>bio; biologique; obligatoire; achats</t>
  </si>
  <si>
    <t>20%; valeur HT; produits biologiques; total achats</t>
  </si>
  <si>
    <t>biologique</t>
  </si>
  <si>
    <t>obligatoire</t>
  </si>
  <si>
    <t>20%</t>
  </si>
  <si>
    <t>Produits durables et de qualité</t>
  </si>
  <si>
    <t>Quels produits peuvent contribuer aux objectifs de qualité et durabilité ?</t>
  </si>
  <si>
    <t>Les produits bio, labels de qualité, certifications reconnues ou produits répondant aux catégories prévues.</t>
  </si>
  <si>
    <t>Les catégories doivent être éligibles EGAlim : bio, SIQO, labels ou certifications admis, avec preuve documentaire et équivalence acceptée.</t>
  </si>
  <si>
    <t>Faire citer : label, certification, qualité, bio.</t>
  </si>
  <si>
    <t>Faire préciser : catégorie éligible, SIQO, preuve documentaire, équivalence.</t>
  </si>
  <si>
    <t>label; certification; qualité; bio</t>
  </si>
  <si>
    <t>catégorie éligible; SIQO; preuve documentaire; équivalence</t>
  </si>
  <si>
    <t>label</t>
  </si>
  <si>
    <t>certification</t>
  </si>
  <si>
    <t>qualité</t>
  </si>
  <si>
    <t>catégorie éligible</t>
  </si>
  <si>
    <t>SIQO</t>
  </si>
  <si>
    <t>Viandes et poissons</t>
  </si>
  <si>
    <t>Quel point de vigilance EGAlim concerne les viandes et poissons depuis 2024 ?</t>
  </si>
  <si>
    <t>Ces familles doivent être suivies avec une exigence renforcée de produits durables et de qualité.</t>
  </si>
  <si>
    <t>Les achats de viandes et poissons ont un objectif spécifique de 60 % de produits durables et de qualité, porté à 100 % pour certaines restaurations de l’État.</t>
  </si>
  <si>
    <t>Faire citer : viandes, poissons, suivi, qualité.</t>
  </si>
  <si>
    <t>Faire préciser : 60%, viandes, poissons, 100%, État.</t>
  </si>
  <si>
    <t>viandes; poissons; suivi; qualité</t>
  </si>
  <si>
    <t>60%; viandes; poissons; 100%; État</t>
  </si>
  <si>
    <t>viandes</t>
  </si>
  <si>
    <t>poissons</t>
  </si>
  <si>
    <t>60%</t>
  </si>
  <si>
    <t>Périmètre restauration collective</t>
  </si>
  <si>
    <t>Quels achats sont concernés par le suivi EGAlim en restauration collective ?</t>
  </si>
  <si>
    <t>Les denrées alimentaires utilisées pour les repas, boissons et collations.</t>
  </si>
  <si>
    <t>Le périmètre couvre les achats HT de produits alimentaires entrant dans les repas, boissons et collations, selon la gestion directe ou la prestation.</t>
  </si>
  <si>
    <t>Faire citer : denrées, repas, boissons, collations.</t>
  </si>
  <si>
    <t>Faire préciser : achats HT, produits alimentaires, gestion directe, prestation.</t>
  </si>
  <si>
    <t>denrées; repas; boissons; collations</t>
  </si>
  <si>
    <t>achats HT; produits alimentaires; gestion directe; prestation</t>
  </si>
  <si>
    <t>denrées</t>
  </si>
  <si>
    <t>repas</t>
  </si>
  <si>
    <t>boissons</t>
  </si>
  <si>
    <t>collations</t>
  </si>
  <si>
    <t>achats HT</t>
  </si>
  <si>
    <t>produits alimentaires</t>
  </si>
  <si>
    <t>Q016</t>
  </si>
  <si>
    <t>Loi Climat et Résilience</t>
  </si>
  <si>
    <t>Pourquoi faut-il associer EGAlim et loi Climat dans le marché ?</t>
  </si>
  <si>
    <t>Parce que les obligations d’achat durable ont été complétées et renforcées.</t>
  </si>
  <si>
    <t>Les clauses doivent intégrer EGAlim et le volet alimentation durable de la loi Climat : produits durables, bio, diversification protéique, information et suivi.</t>
  </si>
  <si>
    <t>Faire citer : egalim, climat, durable, bio.</t>
  </si>
  <si>
    <t>Faire préciser : loi Climat, alimentation durable, diversification protéique, suivi.</t>
  </si>
  <si>
    <t>egalim; climat; durable; bio</t>
  </si>
  <si>
    <t>loi Climat; alimentation durable; diversification protéique; suivi</t>
  </si>
  <si>
    <t>egalim</t>
  </si>
  <si>
    <t>climat</t>
  </si>
  <si>
    <t>loi Climat</t>
  </si>
  <si>
    <t>alimentation durable</t>
  </si>
  <si>
    <t>Q018</t>
  </si>
  <si>
    <t>Obligation de résultat</t>
  </si>
  <si>
    <t>Quelle différence entre afficher une intention EGAlim et piloter une obligation ?</t>
  </si>
  <si>
    <t>Une intention ne suffit pas, il faut vérifier les achats et les preuves.</t>
  </si>
  <si>
    <t>Un marché doit prévoir des clauses mesurables, pièces justificatives, reporting fournisseur et contrôles d’exécution pour démontrer l’atteinte des obligations.</t>
  </si>
  <si>
    <t>Faire citer : intention, vérifier, preuve, achats.</t>
  </si>
  <si>
    <t>Faire préciser : clause mesurable, reporting, contrôle d’exécution, justificatifs.</t>
  </si>
  <si>
    <t>intention; vérifier; preuve; achats</t>
  </si>
  <si>
    <t>clause mesurable; reporting; contrôle d’exécution; justificatifs</t>
  </si>
  <si>
    <t>intention</t>
  </si>
  <si>
    <t>vérifier</t>
  </si>
  <si>
    <t>clause mesurable</t>
  </si>
  <si>
    <t>reporting</t>
  </si>
  <si>
    <t>Q021</t>
  </si>
  <si>
    <t>Ma cantine</t>
  </si>
  <si>
    <t>À quoi sert la plateforme ma cantine pour un gestionnaire ?</t>
  </si>
  <si>
    <t>Elle aide à suivre les obligations et à déclarer les résultats.</t>
  </si>
  <si>
    <t>Elle permet le pilotage, l’auto-positionnement, la télédéclaration, la consolidation des achats et le suivi des objectifs EGAlim.</t>
  </si>
  <si>
    <t>Faire citer : suivre, déclarer, obligation, ma cantine.</t>
  </si>
  <si>
    <t>Faire préciser : télédéclaration, pilotage, consolidation, objectifs EGAlim.</t>
  </si>
  <si>
    <t>suivre; déclarer; obligation; ma cantine</t>
  </si>
  <si>
    <t>télédéclaration; pilotage; consolidation; objectifs EGAlim</t>
  </si>
  <si>
    <t>suivre</t>
  </si>
  <si>
    <t>déclarer</t>
  </si>
  <si>
    <t>obligation</t>
  </si>
  <si>
    <t>ma cantine</t>
  </si>
  <si>
    <t>télédéclaration</t>
  </si>
  <si>
    <t>pilotage</t>
  </si>
  <si>
    <t>Q024</t>
  </si>
  <si>
    <t>Preuves documentaires</t>
  </si>
  <si>
    <t>Pourquoi les preuves sont-elles indispensables dans un marché EGAlim ?</t>
  </si>
  <si>
    <t>Elles montrent que les produits comptent bien dans les objectifs.</t>
  </si>
  <si>
    <t>Les factures, certificats, fiches techniques et attestations sécurisent le calcul, l’audit, la liquidation et le bilan annuel.</t>
  </si>
  <si>
    <t>Faire citer : preuve, facture, certificat, fiche.</t>
  </si>
  <si>
    <t>Faire préciser : audit, liquidation, attestation, bilan annuel.</t>
  </si>
  <si>
    <t>preuve; facture; certificat; fiche</t>
  </si>
  <si>
    <t>audit; liquidation; attestation; bilan annuel</t>
  </si>
  <si>
    <t>facture</t>
  </si>
  <si>
    <t>certificat</t>
  </si>
  <si>
    <t>liquidation</t>
  </si>
  <si>
    <t>Q031</t>
  </si>
  <si>
    <t>Gestion directe</t>
  </si>
  <si>
    <t>Que doit prévoir une collectivité en gestion directe ?</t>
  </si>
  <si>
    <t>Elle doit organiser ses achats, suivre les factures et contrôler les produits.</t>
  </si>
  <si>
    <t>Elle doit structurer les lots, BPU, critères, clauses, preuves, commandes, réception et cumul annuel des achats éligibles.</t>
  </si>
  <si>
    <t>Faire citer : gestion directe, achats, factures, contrôler.</t>
  </si>
  <si>
    <t>Faire préciser : BPU, lots, réception, cumul annuel, éligibles.</t>
  </si>
  <si>
    <t>gestion directe; achats; factures; contrôler</t>
  </si>
  <si>
    <t>BPU; lots; réception; cumul annuel; éligibles</t>
  </si>
  <si>
    <t>gestion directe</t>
  </si>
  <si>
    <t>factures</t>
  </si>
  <si>
    <t>contrôler</t>
  </si>
  <si>
    <t>BPU</t>
  </si>
  <si>
    <t>lots</t>
  </si>
  <si>
    <t>Q036</t>
  </si>
  <si>
    <t>Prestation de restauration</t>
  </si>
  <si>
    <t>Que faut-il exiger d’un prestataire pour respecter EGAlim ?</t>
  </si>
  <si>
    <t>Le prestataire doit fournir des menus, des produits conformes et des preuves.</t>
  </si>
  <si>
    <t>Le contrat doit imposer reporting détaillé, justificatifs, traçabilité, substitution encadrée, contrôles et transmission des données utiles à ma cantine.</t>
  </si>
  <si>
    <t>Faire citer : prestataire, preuve, menus, conforme.</t>
  </si>
  <si>
    <t>Faire préciser : reporting détaillé, substitution encadrée, traçabilité, transmission données.</t>
  </si>
  <si>
    <t>prestataire; preuve; menus; conforme</t>
  </si>
  <si>
    <t>reporting détaillé; substitution encadrée; traçabilité; transmission données</t>
  </si>
  <si>
    <t>prestataire</t>
  </si>
  <si>
    <t>menus</t>
  </si>
  <si>
    <t>conforme</t>
  </si>
  <si>
    <t>reporting détaillé</t>
  </si>
  <si>
    <t>substitution encadrée</t>
  </si>
  <si>
    <t>Q038</t>
  </si>
  <si>
    <t>Responsabilité acheteur</t>
  </si>
  <si>
    <t>Pourquoi l’acheteur public reste responsable même avec un prestataire ?</t>
  </si>
  <si>
    <t>Il doit vérifier que le contrat est respecté.</t>
  </si>
  <si>
    <t>L’externalisation ne supprime pas la responsabilité de pilotage : le pouvoir adjudicateur doit contrôler les obligations, les données et les écarts.</t>
  </si>
  <si>
    <t>Faire citer : responsable, vérifier, contrat, respecté.</t>
  </si>
  <si>
    <t>Faire préciser : pouvoir adjudicateur, pilotage, obligations, écarts.</t>
  </si>
  <si>
    <t>responsable; vérifier; contrat; respecté</t>
  </si>
  <si>
    <t>pouvoir adjudicateur; pilotage; obligations; écarts</t>
  </si>
  <si>
    <t>responsable</t>
  </si>
  <si>
    <t>contrat</t>
  </si>
  <si>
    <t>respecté</t>
  </si>
  <si>
    <t>pouvoir adjudicateur</t>
  </si>
  <si>
    <t>Q041</t>
  </si>
  <si>
    <t>Budget contraint</t>
  </si>
  <si>
    <t>Comment travailler EGAlim quand le budget est contraint ?</t>
  </si>
  <si>
    <t>On ajuste les menus, les lots et les volumes sans baisser la qualité sanitaire.</t>
  </si>
  <si>
    <t>On combine saisonnalité, grammages maîtrisés, lutte contre gaspillage, allotissement, variantes, coût complet et clauses de révision de prix.</t>
  </si>
  <si>
    <t>Faire citer : budget, saison, volumes, gaspillage.</t>
  </si>
  <si>
    <t>Faire préciser : coût complet, révision de prix, grammages, variantes.</t>
  </si>
  <si>
    <t>budget; saison; volumes; gaspillage</t>
  </si>
  <si>
    <t>coût complet; révision de prix; grammages; variantes</t>
  </si>
  <si>
    <t>budget</t>
  </si>
  <si>
    <t>saison</t>
  </si>
  <si>
    <t>volumes</t>
  </si>
  <si>
    <t>coût complet</t>
  </si>
  <si>
    <t>révision de prix</t>
  </si>
  <si>
    <t>Q056</t>
  </si>
  <si>
    <t>Traçabilité EGAlim</t>
  </si>
  <si>
    <t>Que doit permettre la traçabilité des achats EGAlim ?</t>
  </si>
  <si>
    <t>Retrouver les produits, les fournisseurs et les preuves.</t>
  </si>
  <si>
    <t>Associer chaque ligne d’achat au fournisseur, lot, catégorie EGAlim, montant HT, justificatif, date et usage menu.</t>
  </si>
  <si>
    <t>Faire citer : traçabilité, fournisseur, produit, preuve.</t>
  </si>
  <si>
    <t>Faire préciser : ligne d’achat, catégorie EGAlim, montant HT, justificatif.</t>
  </si>
  <si>
    <t>traçabilité; fournisseur; produit; preuve</t>
  </si>
  <si>
    <t>ligne d’achat; catégorie EGAlim; montant HT; justificatif</t>
  </si>
  <si>
    <t>ligne d’achat</t>
  </si>
  <si>
    <t>catégorie EGAlim</t>
  </si>
  <si>
    <t>Q059</t>
  </si>
  <si>
    <t>Non-discrimination</t>
  </si>
  <si>
    <t>Peut-on imposer une origine française obligatoire dans un appel d’offres alimentaire ?</t>
  </si>
  <si>
    <t>Non, il faut éviter une exigence discriminatoire et utiliser des critères objectifs.</t>
  </si>
  <si>
    <t>Une origine nationale obligatoire est discriminatoire ; il faut des spécifications liées à l’objet, labels ou équivalents, qualité, saisonnalité et traçabilité.</t>
  </si>
  <si>
    <t>Faire citer : discriminatoire, origine, qualité, saison.</t>
  </si>
  <si>
    <t>Faire préciser : non-discrimination, lié à l’objet, labels équivalents, traçabilité.</t>
  </si>
  <si>
    <t>discriminatoire; origine; qualité; saison</t>
  </si>
  <si>
    <t>non-discrimination; lié à l’objet; labels équivalents; traçabilité</t>
  </si>
  <si>
    <t>discriminatoire</t>
  </si>
  <si>
    <t>origine</t>
  </si>
  <si>
    <t>non-discrimination</t>
  </si>
  <si>
    <t>lié à l’objet</t>
  </si>
  <si>
    <t>Q061</t>
  </si>
  <si>
    <t>Q017</t>
  </si>
  <si>
    <t>Origine européenne</t>
  </si>
  <si>
    <t>Peut-on réserver un marché alimentaire aux produits européens ?</t>
  </si>
  <si>
    <t>Non, on ne réserve pas le marché par origine géographique si ce n’est pas justifié.</t>
  </si>
  <si>
    <t>La préférence géographique doit être évitée ; seuls des critères objectifs, proportionnés et liés au besoin peuvent être retenus.</t>
  </si>
  <si>
    <t>Faire citer : origine, réserver, critère, besoin.</t>
  </si>
  <si>
    <t>Faire préciser : proportionné, objectif, besoin, concurrence.</t>
  </si>
  <si>
    <t>origine; réserver; critère; besoin</t>
  </si>
  <si>
    <t>proportionné; objectif; besoin; concurrence</t>
  </si>
  <si>
    <t>réserver</t>
  </si>
  <si>
    <t>critère</t>
  </si>
  <si>
    <t>besoin</t>
  </si>
  <si>
    <t>proportionné</t>
  </si>
  <si>
    <t>objectif</t>
  </si>
  <si>
    <t>Q067</t>
  </si>
  <si>
    <t>Produits locaux</t>
  </si>
  <si>
    <t>Comment favoriser les produits locaux sans écrire une clause illégale ?</t>
  </si>
  <si>
    <t>On agit sur la fraîcheur, la saison, les délais et les lots.</t>
  </si>
  <si>
    <t>On mobilise sourcing, allotissement fin, saisonnalité, délais justifiés, réduction des transports, qualité organoleptique et critères environnementaux.</t>
  </si>
  <si>
    <t>Faire citer : local, saison, fraîcheur, lots.</t>
  </si>
  <si>
    <t>Faire préciser : allotissement fin, délais justifiés, environnement, qualité organoleptique.</t>
  </si>
  <si>
    <t>local; saison; fraîcheur; lots</t>
  </si>
  <si>
    <t>allotissement fin; délais justifiés; environnement; qualité organoleptique</t>
  </si>
  <si>
    <t>local</t>
  </si>
  <si>
    <t>fraîcheur</t>
  </si>
  <si>
    <t>allotissement fin</t>
  </si>
  <si>
    <t>délais justifiés</t>
  </si>
  <si>
    <t>Q076</t>
  </si>
  <si>
    <t>Q019</t>
  </si>
  <si>
    <t>Labels équivalents</t>
  </si>
  <si>
    <t>Pourquoi faut-il écrire “ou équivalent” quand on cite un label ?</t>
  </si>
  <si>
    <t>Pour ne pas bloquer les fournisseurs qui ont une preuve comparable.</t>
  </si>
  <si>
    <t>La référence à un label doit accepter les moyens de preuve équivalents pour respecter l’égalité d’accès et la concurrence.</t>
  </si>
  <si>
    <t>Faire citer : label, équivalent, preuve, fournisseur.</t>
  </si>
  <si>
    <t>Faire préciser : moyen de preuve équivalent, égalité d’accès, concurrence.</t>
  </si>
  <si>
    <t>label; équivalent; preuve; fournisseur</t>
  </si>
  <si>
    <t>moyen de preuve équivalent; égalité d’accès; concurrence</t>
  </si>
  <si>
    <t>équivalent</t>
  </si>
  <si>
    <t>moyen de preuve équivalent</t>
  </si>
  <si>
    <t>égalité d’accès</t>
  </si>
  <si>
    <t>Q080</t>
  </si>
  <si>
    <t>Q020</t>
  </si>
  <si>
    <t>Spécifications techniques</t>
  </si>
  <si>
    <t>Comment rédiger une spécification technique alimentaire licite ?</t>
  </si>
  <si>
    <t>Elle doit décrire le besoin du produit sans viser une marque ou un fournisseur.</t>
  </si>
  <si>
    <t>Elle doit être précise, liée à l’objet du marché, mesurable, non discriminatoire, avec niveaux de qualité, conditionnement et preuves attendues.</t>
  </si>
  <si>
    <t>Faire citer : besoin, produit, fournisseur, marque.</t>
  </si>
  <si>
    <t>Faire préciser : lié à l’objet, mesurable, non discriminatoire, preuves.</t>
  </si>
  <si>
    <t>besoin; produit; fournisseur; marque</t>
  </si>
  <si>
    <t>lié à l’objet; mesurable; non discriminatoire; preuves</t>
  </si>
  <si>
    <t>marque</t>
  </si>
  <si>
    <t>mesurable</t>
  </si>
  <si>
    <t>Q086</t>
  </si>
  <si>
    <t>Critères d’attribution</t>
  </si>
  <si>
    <t>Comment choisir les critères d’attribution pour un marché alimentaire ?</t>
  </si>
  <si>
    <t>On compare le prix, la qualité et les garanties demandées.</t>
  </si>
  <si>
    <t>Les critères doivent être pondérés, annoncés, liés à l’objet : prix, qualité, performance environnementale, logistique, traçabilité, plan de progrès.</t>
  </si>
  <si>
    <t>Faire citer : prix, qualité, critères, comparer.</t>
  </si>
  <si>
    <t>Faire préciser : pondération, performance environnementale, plan de progrès, traçabilité.</t>
  </si>
  <si>
    <t>prix; qualité; critères; comparer</t>
  </si>
  <si>
    <t>pondération; performance environnementale; plan de progrès; traçabilité</t>
  </si>
  <si>
    <t>prix</t>
  </si>
  <si>
    <t>critères</t>
  </si>
  <si>
    <t>comparer</t>
  </si>
  <si>
    <t>pondération</t>
  </si>
  <si>
    <t>performance environnementale</t>
  </si>
  <si>
    <t>Q096</t>
  </si>
  <si>
    <t>Q022</t>
  </si>
  <si>
    <t>Principe d’égalité</t>
  </si>
  <si>
    <t>Quel principe doit guider la rédaction des appels d’offres alimentaires ?</t>
  </si>
  <si>
    <t>Tous les fournisseurs doivent pouvoir répondre dans les mêmes conditions.</t>
  </si>
  <si>
    <t>L’acheteur respecte liberté d’accès, égalité de traitement et transparence des procédures, sans clause orientée vers un opérateur.</t>
  </si>
  <si>
    <t>Faire citer : égalité, fournisseur, répondre, mêmes conditions.</t>
  </si>
  <si>
    <t>Faire préciser : liberté d’accès, transparence, égalité de traitement, opérateur.</t>
  </si>
  <si>
    <t>égalité; fournisseur; répondre; mêmes conditions</t>
  </si>
  <si>
    <t>liberté d’accès; transparence; égalité de traitement; opérateur</t>
  </si>
  <si>
    <t>égalité</t>
  </si>
  <si>
    <t>répondre</t>
  </si>
  <si>
    <t>mêmes conditions</t>
  </si>
  <si>
    <t>liberté d’accès</t>
  </si>
  <si>
    <t>transparence</t>
  </si>
  <si>
    <t>Q098</t>
  </si>
  <si>
    <t>Q023</t>
  </si>
  <si>
    <t>Liberté d’accès</t>
  </si>
  <si>
    <t>Pourquoi un cahier des charges trop fermé est-il risqué ?</t>
  </si>
  <si>
    <t>Il peut empêcher certains fournisseurs de répondre.</t>
  </si>
  <si>
    <t>Des exigences trop restrictives peuvent limiter artificiellement la concurrence, fragiliser la procédure et créer un risque de contestation.</t>
  </si>
  <si>
    <t>Faire citer : fermé, fournisseur, concurrence, risque.</t>
  </si>
  <si>
    <t>Faire préciser : restriction, concurrence artificielle, contestation, procédure.</t>
  </si>
  <si>
    <t>fermé; fournisseur; concurrence; risque</t>
  </si>
  <si>
    <t>restriction; concurrence artificielle; contestation; procédure</t>
  </si>
  <si>
    <t>concurrence</t>
  </si>
  <si>
    <t>risque</t>
  </si>
  <si>
    <t>restriction</t>
  </si>
  <si>
    <t>concurrence artificielle</t>
  </si>
  <si>
    <t>Q101</t>
  </si>
  <si>
    <t>Transparence</t>
  </si>
  <si>
    <t>Que signifie la transparence dans un marché alimentaire ?</t>
  </si>
  <si>
    <t>Les règles de choix doivent être écrites et connues avant les offres.</t>
  </si>
  <si>
    <t>Les critères, pondérations, pièces, conditions d’exécution et méthodes de contrôle doivent être clairs, publiés et vérifiables.</t>
  </si>
  <si>
    <t>Faire citer : règles, critères, offres, écrit.</t>
  </si>
  <si>
    <t>Faire préciser : pondération, conditions d’exécution, méthode de contrôle, vérifiable.</t>
  </si>
  <si>
    <t>règles; critères; offres; écrit</t>
  </si>
  <si>
    <t>pondération; conditions d’exécution; méthode de contrôle; vérifiable</t>
  </si>
  <si>
    <t>règles</t>
  </si>
  <si>
    <t>offres</t>
  </si>
  <si>
    <t>écrit</t>
  </si>
  <si>
    <t>conditions d’exécution</t>
  </si>
  <si>
    <t>Q106</t>
  </si>
  <si>
    <t>Q025</t>
  </si>
  <si>
    <t>Proportionnalité</t>
  </si>
  <si>
    <t>Pourquoi les exigences doivent-elles être proportionnées au besoin ?</t>
  </si>
  <si>
    <t>On ne demande pas plus que nécessaire pour le produit ou le service.</t>
  </si>
  <si>
    <t>Une exigence excessive peut écarter des candidats ; elle doit être utile, justifiée, contrôlable et proportionnée à l’objet du marché.</t>
  </si>
  <si>
    <t>Faire citer : nécessaire, besoin, produit, utile.</t>
  </si>
  <si>
    <t>Faire préciser : exigence excessive, justifiée, contrôlable, proportionnée.</t>
  </si>
  <si>
    <t>nécessaire; besoin; produit; utile</t>
  </si>
  <si>
    <t>exigence excessive; justifiée; contrôlable; proportionnée</t>
  </si>
  <si>
    <t>nécessaire</t>
  </si>
  <si>
    <t>utile</t>
  </si>
  <si>
    <t>exigence excessive</t>
  </si>
  <si>
    <t>justifiée</t>
  </si>
  <si>
    <t>Q116</t>
  </si>
  <si>
    <t>Q026</t>
  </si>
  <si>
    <t>Objet du marché</t>
  </si>
  <si>
    <t>Pourquoi les clauses doivent-elles être liées à l’objet du marché ?</t>
  </si>
  <si>
    <t>Elles doivent servir directement les produits ou le service demandé.</t>
  </si>
  <si>
    <t>Une clause environnementale, sociale ou qualité doit avoir un lien avec les denrées, la prestation, la logistique ou l’exécution du marché.</t>
  </si>
  <si>
    <t>Faire citer : objet, produit, service, clause.</t>
  </si>
  <si>
    <t>Faire préciser : lien avec l’objet, prestation, logistique, exécution.</t>
  </si>
  <si>
    <t>objet; produit; service; clause</t>
  </si>
  <si>
    <t>lien avec l’objet; prestation; logistique; exécution</t>
  </si>
  <si>
    <t>objet</t>
  </si>
  <si>
    <t>service</t>
  </si>
  <si>
    <t>clause</t>
  </si>
  <si>
    <t>lien avec l’objet</t>
  </si>
  <si>
    <t>prestation</t>
  </si>
  <si>
    <t>Q121</t>
  </si>
  <si>
    <t>Q027</t>
  </si>
  <si>
    <t>Variante</t>
  </si>
  <si>
    <t>À quoi servent les variantes dans un marché alimentaire EGAlim ?</t>
  </si>
  <si>
    <t>Elles permettent de proposer une solution différente si elle respecte le besoin.</t>
  </si>
  <si>
    <t>Les variantes peuvent ouvrir à des solutions durables ou locales juridiquement neutres, si elles sont autorisées, encadrées et comparables.</t>
  </si>
  <si>
    <t>Faire citer : variante, solution, besoin, respecte.</t>
  </si>
  <si>
    <t>Faire préciser : solutions durables, encadrées, comparables, autorisées.</t>
  </si>
  <si>
    <t>variante; solution; besoin; respecte</t>
  </si>
  <si>
    <t>solutions durables; encadrées; comparables; autorisées</t>
  </si>
  <si>
    <t>variante</t>
  </si>
  <si>
    <t>solution</t>
  </si>
  <si>
    <t>respecte</t>
  </si>
  <si>
    <t>solutions durables</t>
  </si>
  <si>
    <t>encadrées</t>
  </si>
  <si>
    <t>Q126</t>
  </si>
  <si>
    <t>Q028</t>
  </si>
  <si>
    <t>Marché réservé</t>
  </si>
  <si>
    <t>Peut-on utiliser un marché réservé pour favoriser une origine alimentaire ?</t>
  </si>
  <si>
    <t>Non, ce n’est pas un outil pour imposer une origine de produit.</t>
  </si>
  <si>
    <t>Les marchés réservés répondent à des objectifs sociaux définis par le code, pas à une préférence d’origine alimentaire.</t>
  </si>
  <si>
    <t>Faire citer : marché réservé, non, origine, produit.</t>
  </si>
  <si>
    <t>Faire préciser : objectifs sociaux, code, préférence d’origine, alimentaire.</t>
  </si>
  <si>
    <t>marché réservé; non; origine; produit</t>
  </si>
  <si>
    <t>objectifs sociaux; code; préférence d’origine; alimentaire</t>
  </si>
  <si>
    <t>marché réservé</t>
  </si>
  <si>
    <t>non</t>
  </si>
  <si>
    <t>objectifs sociaux</t>
  </si>
  <si>
    <t>code</t>
  </si>
  <si>
    <t>Q136</t>
  </si>
  <si>
    <t>Q029</t>
  </si>
  <si>
    <t>Traçabilité comme critère</t>
  </si>
  <si>
    <t>Quand la traçabilité peut-elle devenir un critère pertinent ?</t>
  </si>
  <si>
    <t>Quand elle aide à vérifier le produit et sa conformité.</t>
  </si>
  <si>
    <t>Elle est pertinente si elle est liée à la sécurité, à la qualité, aux preuves EGAlim, au suivi des lots et à l’information de l’acheteur.</t>
  </si>
  <si>
    <t>Faire citer : traçabilité, conformité, preuve, produit.</t>
  </si>
  <si>
    <t>Faire préciser : sécurité, lots, preuves EGAlim, information acheteur.</t>
  </si>
  <si>
    <t>traçabilité; conformité; preuve; produit</t>
  </si>
  <si>
    <t>sécurité; lots; preuves EGAlim; information acheteur</t>
  </si>
  <si>
    <t>sécurité</t>
  </si>
  <si>
    <t>Q141</t>
  </si>
  <si>
    <t>Q030</t>
  </si>
  <si>
    <t>Délais de livraison</t>
  </si>
  <si>
    <t>Comment utiliser les délais de livraison sans discriminer ?</t>
  </si>
  <si>
    <t>On demande un délai utile pour la fraîcheur et l’organisation.</t>
  </si>
  <si>
    <t>Les délais doivent être justifiés par la fraîcheur, la sécurité alimentaire, la continuité de service ou la logistique, non par la proximité géographique seule.</t>
  </si>
  <si>
    <t>Faire citer : délai, fraîcheur, organisation, livraison.</t>
  </si>
  <si>
    <t>Faire préciser : sécurité alimentaire, continuité de service, logistique, proximité seule.</t>
  </si>
  <si>
    <t>délai; fraîcheur; organisation; livraison</t>
  </si>
  <si>
    <t>sécurité alimentaire; continuité de service; logistique; proximité seule</t>
  </si>
  <si>
    <t>organisation</t>
  </si>
  <si>
    <t>livraison</t>
  </si>
  <si>
    <t>sécurité alimentaire</t>
  </si>
  <si>
    <t>continuité de service</t>
  </si>
  <si>
    <t>Q150</t>
  </si>
  <si>
    <t>Fraîcheur</t>
  </si>
  <si>
    <t>Comment formuler l’exigence de fraîcheur dans un cahier des charges ?</t>
  </si>
  <si>
    <t>On écrit l’état attendu du produit et le délai maximal utile.</t>
  </si>
  <si>
    <t>On définit calibre, maturité, DLC/DDM, température, date de récolte ou transformation si pertinent, et preuve contrôlable.</t>
  </si>
  <si>
    <t>Faire citer : fraîcheur, produit, délai, attendu.</t>
  </si>
  <si>
    <t>Faire préciser : calibre, maturité, DLC, température, preuve contrôlable.</t>
  </si>
  <si>
    <t>fraîcheur; produit; délai; attendu</t>
  </si>
  <si>
    <t>calibre; maturité; DLC; température; preuve contrôlable</t>
  </si>
  <si>
    <t>attendu</t>
  </si>
  <si>
    <t>calibre</t>
  </si>
  <si>
    <t>maturité</t>
  </si>
  <si>
    <t>Q032</t>
  </si>
  <si>
    <t>Coût du cycle de vie</t>
  </si>
  <si>
    <t>Quel intérêt peut avoir le coût du cycle de vie dans un achat alimentaire ?</t>
  </si>
  <si>
    <t>Il permet de regarder plus que le prix d’achat.</t>
  </si>
  <si>
    <t>Il peut intégrer impacts liés à conditionnement, transport, gaspillage, énergie, déchets et performance globale, si la méthode est annoncée.</t>
  </si>
  <si>
    <t>Faire citer : prix, coût, déchets, transport.</t>
  </si>
  <si>
    <t>Faire préciser : cycle de vie, conditionnement, gaspillage, méthode annoncée.</t>
  </si>
  <si>
    <t>prix; coût; déchets; transport</t>
  </si>
  <si>
    <t>cycle de vie; conditionnement; gaspillage; méthode annoncée</t>
  </si>
  <si>
    <t>coût</t>
  </si>
  <si>
    <t>déchets</t>
  </si>
  <si>
    <t>transport</t>
  </si>
  <si>
    <t>cycle de vie</t>
  </si>
  <si>
    <t>Q033</t>
  </si>
  <si>
    <t>Clause d’exécution</t>
  </si>
  <si>
    <t>À quoi sert une clause d’exécution dans un marché alimentaire ?</t>
  </si>
  <si>
    <t>Elle indique ce que le fournisseur devra faire pendant le marché.</t>
  </si>
  <si>
    <t>Elle fixe les obligations en cours d’exécution : reporting, preuves, emballages, substitutions, livraison, pénalités, réunions et plan de progrès.</t>
  </si>
  <si>
    <t>Faire citer : exécution, fournisseur, obligation, marché.</t>
  </si>
  <si>
    <t>Faire préciser : reporting, pénalités, réunions, plan de progrès.</t>
  </si>
  <si>
    <t>exécution; fournisseur; obligation; marché</t>
  </si>
  <si>
    <t>reporting; pénalités; réunions; plan de progrès</t>
  </si>
  <si>
    <t>exécution</t>
  </si>
  <si>
    <t>marché</t>
  </si>
  <si>
    <t>pénalités</t>
  </si>
  <si>
    <t>Q034</t>
  </si>
  <si>
    <t>Pénalités</t>
  </si>
  <si>
    <t>Quand prévoir des pénalités dans un marché alimentaire ?</t>
  </si>
  <si>
    <t>Quand une obligation importante n’est pas respectée.</t>
  </si>
  <si>
    <t>Les pénalités doivent être prévues, proportionnées et liées aux manquements : absence de justificatif, retard, non-conformité produit, reporting incomplet.</t>
  </si>
  <si>
    <t>Faire citer : pénalité, obligation, non respect, retard.</t>
  </si>
  <si>
    <t>Faire préciser : proportionnées, justificatif absent, non-conformité, reporting incomplet.</t>
  </si>
  <si>
    <t>pénalité; obligation; non respect; retard</t>
  </si>
  <si>
    <t>proportionnées; justificatif absent; non-conformité; reporting incomplet</t>
  </si>
  <si>
    <t>pénalité</t>
  </si>
  <si>
    <t>non respect</t>
  </si>
  <si>
    <t>retard</t>
  </si>
  <si>
    <t>proportionnées</t>
  </si>
  <si>
    <t>justificatif absent</t>
  </si>
  <si>
    <t>Q035</t>
  </si>
  <si>
    <t>Révision de prix</t>
  </si>
  <si>
    <t>Pourquoi prévoir une clause de révision de prix ?</t>
  </si>
  <si>
    <t>Pour tenir compte de l’évolution des coûts sans casser le marché.</t>
  </si>
  <si>
    <t>Elle sécurise le marché face aux variations de matières premières, évite offres sous-évaluées et maintient la qualité attendue.</t>
  </si>
  <si>
    <t>Faire citer : révision, prix, coût, marché.</t>
  </si>
  <si>
    <t>Faire préciser : matières premières, offre sous-évaluée, qualité, formule.</t>
  </si>
  <si>
    <t>révision; prix; coût; marché</t>
  </si>
  <si>
    <t>matières premières; offre sous-évaluée; qualité; formule</t>
  </si>
  <si>
    <t>révision</t>
  </si>
  <si>
    <t>matières premières</t>
  </si>
  <si>
    <t>offre sous-évaluée</t>
  </si>
  <si>
    <t>Sourcing neutre</t>
  </si>
  <si>
    <t>À quoi sert le sourcing avant un marché alimentaire ?</t>
  </si>
  <si>
    <t>Connaître les produits, fournisseurs, prix, saisons et contraintes.</t>
  </si>
  <si>
    <t>Sécuriser la définition du besoin par une connaissance neutre du marché : volumes, capacités, labels, logistique, prix et PME.</t>
  </si>
  <si>
    <t>Faire citer : sourcing, fournisseurs, prix, saisons.</t>
  </si>
  <si>
    <t>Faire préciser : capacités, volumes, logistique, PME.</t>
  </si>
  <si>
    <t>sourcing; fournisseurs; prix; saisons</t>
  </si>
  <si>
    <t>capacités; volumes; logistique; PME</t>
  </si>
  <si>
    <t>sourcing</t>
  </si>
  <si>
    <t>fournisseurs</t>
  </si>
  <si>
    <t>saisons</t>
  </si>
  <si>
    <t>capacités</t>
  </si>
  <si>
    <t>Q037</t>
  </si>
  <si>
    <t>Sourcing et favoritisme</t>
  </si>
  <si>
    <t>Quelle limite faut-il respecter pendant le sourcing ?</t>
  </si>
  <si>
    <t>Ne pas favoriser un fournisseur particulier.</t>
  </si>
  <si>
    <t>Collecter de l’information sans transmettre d’avantage indu, sans orienter les pièces et en gardant une traçabilité des échanges.</t>
  </si>
  <si>
    <t>Faire citer : favoriser, fournisseur, limite, information.</t>
  </si>
  <si>
    <t>Faire préciser : avantage indu, traçabilité échanges, orienter, pièces.</t>
  </si>
  <si>
    <t>favoriser; fournisseur; limite; information</t>
  </si>
  <si>
    <t>avantage indu; traçabilité échanges; orienter; pièces</t>
  </si>
  <si>
    <t>favoriser</t>
  </si>
  <si>
    <t>limite</t>
  </si>
  <si>
    <t>avantage indu</t>
  </si>
  <si>
    <t>traçabilité échanges</t>
  </si>
  <si>
    <t>Allotissement</t>
  </si>
  <si>
    <t>Pourquoi allotir un marché alimentaire ?</t>
  </si>
  <si>
    <t>Pour séparer les familles de produits et permettre à plus de fournisseurs de répondre.</t>
  </si>
  <si>
    <t>L’allotissement facilite l’accès des PME, filières spécialisées et produits durables, tout en améliorant concurrence et pilotage.</t>
  </si>
  <si>
    <t>Faire citer : lots, familles, fournisseurs, répondre.</t>
  </si>
  <si>
    <t>Faire préciser : PME, filières spécialisées, concurrence, pilotage.</t>
  </si>
  <si>
    <t>lots; familles; fournisseurs; répondre</t>
  </si>
  <si>
    <t>PME; filières spécialisées; concurrence; pilotage</t>
  </si>
  <si>
    <t>familles</t>
  </si>
  <si>
    <t>PME</t>
  </si>
  <si>
    <t>filières spécialisées</t>
  </si>
  <si>
    <t>Q039</t>
  </si>
  <si>
    <t>Allotissement fin</t>
  </si>
  <si>
    <t>Quand un allotissement fin est-il pertinent ?</t>
  </si>
  <si>
    <t>Quand un produit ou une famille mérite un lot séparé.</t>
  </si>
  <si>
    <t>Il est utile pour isoler bio, produits frais, pain, fruits et légumes, viandes, légumineuses ou produits sous signes de qualité.</t>
  </si>
  <si>
    <t>Faire citer : lot séparé, produit, famille, bio.</t>
  </si>
  <si>
    <t>Faire préciser : fruits légumes, viandes, légumineuses, signes qualité.</t>
  </si>
  <si>
    <t>lot séparé; produit; famille; bio</t>
  </si>
  <si>
    <t>fruits légumes; viandes; légumineuses; signes qualité</t>
  </si>
  <si>
    <t>lot séparé</t>
  </si>
  <si>
    <t>famille</t>
  </si>
  <si>
    <t>fruits légumes</t>
  </si>
  <si>
    <t>Q040</t>
  </si>
  <si>
    <t>Besoins réels</t>
  </si>
  <si>
    <t>Comment éviter un cahier des charges irréaliste ?</t>
  </si>
  <si>
    <t>Partir des menus, volumes, capacités de stockage et livraisons possibles.</t>
  </si>
  <si>
    <t>Croiser plans alimentaires, volumes annuels, cadences de livraison, stockage, saisonnalité, budget et capacités fournisseurs.</t>
  </si>
  <si>
    <t>Faire citer : menus, volumes, stockage, livraison.</t>
  </si>
  <si>
    <t>Faire préciser : plans alimentaires, cadences, saisonnalité, capacités fournisseurs.</t>
  </si>
  <si>
    <t>menus; volumes; stockage; livraison</t>
  </si>
  <si>
    <t>plans alimentaires; cadences; saisonnalité; capacités fournisseurs</t>
  </si>
  <si>
    <t>stockage</t>
  </si>
  <si>
    <t>plans alimentaires</t>
  </si>
  <si>
    <t>cadences</t>
  </si>
  <si>
    <t>Volume prévisionnel</t>
  </si>
  <si>
    <t>Pourquoi indiquer des volumes prévisionnels ?</t>
  </si>
  <si>
    <t>Pour aider les fournisseurs à faire une offre adaptée.</t>
  </si>
  <si>
    <t>Les volumes sécurisent prix, organisation logistique, capacité de production, engagement de filière et comparaison des offres.</t>
  </si>
  <si>
    <t>Faire citer : volumes, offre, fournisseur, prix.</t>
  </si>
  <si>
    <t>Faire préciser : capacité production, logistique, engagement filière, comparaison.</t>
  </si>
  <si>
    <t>volumes; offre; fournisseur; prix</t>
  </si>
  <si>
    <t>capacité production; logistique; engagement filière; comparaison</t>
  </si>
  <si>
    <t>offre</t>
  </si>
  <si>
    <t>capacité production</t>
  </si>
  <si>
    <t>logistique</t>
  </si>
  <si>
    <t>Q042</t>
  </si>
  <si>
    <t>Quel rôle joue le bordereau des prix unitaires ?</t>
  </si>
  <si>
    <t>Il détaille les prix des produits commandés.</t>
  </si>
  <si>
    <t>Le BPU doit permettre de suivre chaque famille, catégorie EGAlim, prix HT, unité, conditionnement et éligibilité au reporting.</t>
  </si>
  <si>
    <t>Faire citer : BPU, prix, produit, détail.</t>
  </si>
  <si>
    <t>Faire préciser : prix HT, unité, conditionnement, éligibilité.</t>
  </si>
  <si>
    <t>BPU; prix; produit; détail</t>
  </si>
  <si>
    <t>prix HT; unité; conditionnement; éligibilité</t>
  </si>
  <si>
    <t>détail</t>
  </si>
  <si>
    <t>prix HT</t>
  </si>
  <si>
    <t>unité</t>
  </si>
  <si>
    <t>Q043</t>
  </si>
  <si>
    <t>DQE</t>
  </si>
  <si>
    <t>À quoi sert le détail quantitatif estimatif ?</t>
  </si>
  <si>
    <t>Il aide à comparer les offres avec des quantités prévues.</t>
  </si>
  <si>
    <t>Le DQE simule un panier représentatif pour comparer prix, pondérations et impact des produits EGAlim sans devenir commande ferme.</t>
  </si>
  <si>
    <t>Faire citer : DQE, quantités, comparer, prix.</t>
  </si>
  <si>
    <t>Faire préciser : panier représentatif, pondération, simulation, commande ferme.</t>
  </si>
  <si>
    <t>DQE; quantités; comparer; prix</t>
  </si>
  <si>
    <t>panier représentatif; pondération; simulation; commande ferme</t>
  </si>
  <si>
    <t>quantités</t>
  </si>
  <si>
    <t>panier représentatif</t>
  </si>
  <si>
    <t>Q044</t>
  </si>
  <si>
    <t>Saisonnalité</t>
  </si>
  <si>
    <t>Pourquoi intégrer la saisonnalité dans le besoin ?</t>
  </si>
  <si>
    <t>Les produits de saison sont souvent meilleurs et plus adaptés.</t>
  </si>
  <si>
    <t>Elle améliore qualité, coût, acceptabilité, disponibilité et performance environnementale sans imposer une origine géographique.</t>
  </si>
  <si>
    <t>Faire citer : saison, qualité, coût, disponible.</t>
  </si>
  <si>
    <t>Faire préciser : acceptabilité, performance environnementale, disponibilité, origine.</t>
  </si>
  <si>
    <t>saison; qualité; coût; disponible</t>
  </si>
  <si>
    <t>acceptabilité; performance environnementale; disponibilité; origine</t>
  </si>
  <si>
    <t>disponible</t>
  </si>
  <si>
    <t>acceptabilité</t>
  </si>
  <si>
    <t>Q045</t>
  </si>
  <si>
    <t>Calendrier de menus</t>
  </si>
  <si>
    <t>Comment utiliser le calendrier de menus dans les achats ?</t>
  </si>
  <si>
    <t>Il permet de prévoir les produits nécessaires selon les périodes.</t>
  </si>
  <si>
    <t>Il relie plans alimentaires, saisonnalité, volumes, fréquences, substitutions et engagements fournisseurs.</t>
  </si>
  <si>
    <t>Faire citer : menus, produits, périodes, prévoir.</t>
  </si>
  <si>
    <t>Faire préciser : plans alimentaires, fréquences, substitutions, engagements.</t>
  </si>
  <si>
    <t>menus; produits; périodes; prévoir</t>
  </si>
  <si>
    <t>plans alimentaires; fréquences; substitutions; engagements</t>
  </si>
  <si>
    <t>produits</t>
  </si>
  <si>
    <t>périodes</t>
  </si>
  <si>
    <t>prévoir</t>
  </si>
  <si>
    <t>fréquences</t>
  </si>
  <si>
    <t>Q046</t>
  </si>
  <si>
    <t>Concertation cuisine-achats</t>
  </si>
  <si>
    <t>Pourquoi associer cuisine, gestionnaire et acheteur ?</t>
  </si>
  <si>
    <t>Pour rédiger un besoin réaliste et utilisable.</t>
  </si>
  <si>
    <t>La coordination évite clauses inapplicables, incohérences de conditionnement, coûts cachés, produits non adaptés aux recettes et ruptures d’exécution.</t>
  </si>
  <si>
    <t>Faire citer : cuisine, acheteur, besoin, réaliste.</t>
  </si>
  <si>
    <t>Faire préciser : conditionnement, coûts cachés, recettes, exécution.</t>
  </si>
  <si>
    <t>cuisine; acheteur; besoin; réaliste</t>
  </si>
  <si>
    <t>conditionnement; coûts cachés; recettes; exécution</t>
  </si>
  <si>
    <t>cuisine</t>
  </si>
  <si>
    <t>acheteur</t>
  </si>
  <si>
    <t>réaliste</t>
  </si>
  <si>
    <t>coûts cachés</t>
  </si>
  <si>
    <t>Q047</t>
  </si>
  <si>
    <t>Échantillons</t>
  </si>
  <si>
    <t>Comment utiliser les échantillons sans fausser la procédure ?</t>
  </si>
  <si>
    <t>On définit à l’avance les critères de dégustation ou d’essai.</t>
  </si>
  <si>
    <t>Les échantillons doivent être demandés selon des règles identiques, critères annoncés, traçabilité d’évaluation et conservation de la preuve.</t>
  </si>
  <si>
    <t>Faire citer : échantillon, critère, essai, dégustation.</t>
  </si>
  <si>
    <t>Faire préciser : règles identiques, critères annoncés, traçabilité évaluation, preuve.</t>
  </si>
  <si>
    <t>échantillon; critère; essai; dégustation</t>
  </si>
  <si>
    <t>règles identiques; critères annoncés; traçabilité évaluation; preuve</t>
  </si>
  <si>
    <t>essai</t>
  </si>
  <si>
    <t>dégustation</t>
  </si>
  <si>
    <t>règles identiques</t>
  </si>
  <si>
    <t>critères annoncés</t>
  </si>
  <si>
    <t>Q048</t>
  </si>
  <si>
    <t>Visite fournisseurs</t>
  </si>
  <si>
    <t>Pourquoi visiter ou rencontrer des fournisseurs potentiels avant marché ?</t>
  </si>
  <si>
    <t>Pour comprendre leurs produits et contraintes.</t>
  </si>
  <si>
    <t>Dans un cadre de sourcing égalitaire, cela aide à identifier capacités, saisons, logistique, labels et contraintes de filière sans favoritisme.</t>
  </si>
  <si>
    <t>Faire citer : visite, fournisseurs, contraintes, produits.</t>
  </si>
  <si>
    <t>Faire préciser : sourcing égalitaire, capacités, contraintes filière, favoritisme.</t>
  </si>
  <si>
    <t>visite; fournisseurs; contraintes; produits</t>
  </si>
  <si>
    <t>sourcing égalitaire; capacités; contraintes filière; favoritisme</t>
  </si>
  <si>
    <t>visite</t>
  </si>
  <si>
    <t>contraintes</t>
  </si>
  <si>
    <t>sourcing égalitaire</t>
  </si>
  <si>
    <t>Q049</t>
  </si>
  <si>
    <t>Petits producteurs</t>
  </si>
  <si>
    <t>Quels leviers peuvent ouvrir le marché aux petits producteurs ?</t>
  </si>
  <si>
    <t>Lots adaptés, volumes raisonnables et délais compatibles.</t>
  </si>
  <si>
    <t>Allotissement, marchés fractionnés, bons de commande, délais réalistes, groupement possible, simplification des pièces et volumes atteignables.</t>
  </si>
  <si>
    <t>Faire citer : petits producteurs, lots, volumes, délais.</t>
  </si>
  <si>
    <t>Faire préciser : marché fractionné, bons de commande, groupement, simplification.</t>
  </si>
  <si>
    <t>petits producteurs; lots; volumes; délais</t>
  </si>
  <si>
    <t>marché fractionné; bons de commande; groupement; simplification</t>
  </si>
  <si>
    <t>petits producteurs</t>
  </si>
  <si>
    <t>délais</t>
  </si>
  <si>
    <t>marché fractionné</t>
  </si>
  <si>
    <t>bons de commande</t>
  </si>
  <si>
    <t>Q050</t>
  </si>
  <si>
    <t>Groupement de commandes</t>
  </si>
  <si>
    <t>Quel intérêt peut avoir un groupement de commandes ?</t>
  </si>
  <si>
    <t>Acheter ensemble pour mieux organiser les besoins.</t>
  </si>
  <si>
    <t>Mutualiser peut sécuriser volumes et prix, mais doit rester compatible avec allotissement, accès PME, logistique et spécificités locales.</t>
  </si>
  <si>
    <t>Faire citer : groupement, besoins, volumes, prix.</t>
  </si>
  <si>
    <t>Faire préciser : mutualiser, accès PME, logistique, allotissement.</t>
  </si>
  <si>
    <t>groupement; besoins; volumes; prix</t>
  </si>
  <si>
    <t>mutualiser; accès PME; logistique; allotissement</t>
  </si>
  <si>
    <t>groupement</t>
  </si>
  <si>
    <t>besoins</t>
  </si>
  <si>
    <t>mutualiser</t>
  </si>
  <si>
    <t>accès PME</t>
  </si>
  <si>
    <t>Q051</t>
  </si>
  <si>
    <t>Marché multi-attributaire</t>
  </si>
  <si>
    <t>Pourquoi choisir un marché multi-attributaire pour certaines denrées ?</t>
  </si>
  <si>
    <t>Avoir plusieurs fournisseurs disponibles.</t>
  </si>
  <si>
    <t>Il sécurise approvisionnement, concurrence pendant l’exécution, gestion des ruptures et diversification des sources, avec règles d’attribution claires.</t>
  </si>
  <si>
    <t>Faire citer : plusieurs fournisseurs, approvisionnement, rupture, concurrence.</t>
  </si>
  <si>
    <t>Faire préciser : multi-attributaire, règles d’attribution, diversification, exécution.</t>
  </si>
  <si>
    <t>plusieurs fournisseurs; approvisionnement; rupture; concurrence</t>
  </si>
  <si>
    <t>multi-attributaire; règles d’attribution; diversification; exécution</t>
  </si>
  <si>
    <t>plusieurs fournisseurs</t>
  </si>
  <si>
    <t>approvisionnement</t>
  </si>
  <si>
    <t>rupture</t>
  </si>
  <si>
    <t>multi-attributaire</t>
  </si>
  <si>
    <t>règles d’attribution</t>
  </si>
  <si>
    <t>Q052</t>
  </si>
  <si>
    <t>Accord-cadre</t>
  </si>
  <si>
    <t>Comment un accord-cadre peut-il aider les achats alimentaires ?</t>
  </si>
  <si>
    <t>Il permet de commander selon les besoins dans un cadre prévu.</t>
  </si>
  <si>
    <t>Il offre souplesse sur volumes, familles, bons de commande et ajustements saisonniers tout en conservant les obligations EGAlim.</t>
  </si>
  <si>
    <t>Faire citer : accord cadre, commander, besoins, volumes.</t>
  </si>
  <si>
    <t>Faire préciser : bons de commande, ajustements saisonniers, familles, obligations.</t>
  </si>
  <si>
    <t>accord cadre; commander; besoins; volumes</t>
  </si>
  <si>
    <t>bons de commande; ajustements saisonniers; familles; obligations</t>
  </si>
  <si>
    <t>accord cadre</t>
  </si>
  <si>
    <t>commander</t>
  </si>
  <si>
    <t>ajustements saisonniers</t>
  </si>
  <si>
    <t>Q053</t>
  </si>
  <si>
    <t>Plan de progrès</t>
  </si>
  <si>
    <t>À quoi sert un plan de progrès dans le marché ?</t>
  </si>
  <si>
    <t>Il fixe des améliorations à suivre avec le fournisseur.</t>
  </si>
  <si>
    <t>Il programme montée en gamme, part EGAlim, réduction emballages, indicateurs, réunions, échéances et actions correctives.</t>
  </si>
  <si>
    <t>Faire citer : progrès, fournisseur, amélioration, suivre.</t>
  </si>
  <si>
    <t>Faire préciser : indicateurs, réunions, échéances, actions correctives.</t>
  </si>
  <si>
    <t>progrès; fournisseur; amélioration; suivre</t>
  </si>
  <si>
    <t>indicateurs; réunions; échéances; actions correctives</t>
  </si>
  <si>
    <t>progrès</t>
  </si>
  <si>
    <t>amélioration</t>
  </si>
  <si>
    <t>indicateurs</t>
  </si>
  <si>
    <t>réunions</t>
  </si>
  <si>
    <t>Q054</t>
  </si>
  <si>
    <t>Analyse des achats passés</t>
  </si>
  <si>
    <t>Pourquoi analyser les achats de l’année précédente ?</t>
  </si>
  <si>
    <t>Pour savoir ce qui a été acheté et ce qui doit progresser.</t>
  </si>
  <si>
    <t>L’historique permet diagnostic des familles, ratios EGAlim, prix, fournisseurs, saisonnalité, écarts et priorités de clauses.</t>
  </si>
  <si>
    <t>Faire citer : année précédente, achats, progresser, diagnostic.</t>
  </si>
  <si>
    <t>Faire préciser : historique, ratios, écarts, priorités clauses.</t>
  </si>
  <si>
    <t>année précédente; achats; progresser; diagnostic</t>
  </si>
  <si>
    <t>historique; ratios; écarts; priorités clauses</t>
  </si>
  <si>
    <t>année précédente</t>
  </si>
  <si>
    <t>progresser</t>
  </si>
  <si>
    <t>diagnostic</t>
  </si>
  <si>
    <t>historique</t>
  </si>
  <si>
    <t>ratios</t>
  </si>
  <si>
    <t>Q055</t>
  </si>
  <si>
    <t>Cartographie fournisseurs</t>
  </si>
  <si>
    <t>Que doit montrer une cartographie fournisseurs ?</t>
  </si>
  <si>
    <t>Les fournisseurs possibles, leurs produits et leurs contraintes.</t>
  </si>
  <si>
    <t>Elle identifie capacités, zones de livraison, labels, volumes, saisonnalité, conditions logistiques et risques de dépendance.</t>
  </si>
  <si>
    <t>Faire citer : fournisseurs, produits, contraintes, livraison.</t>
  </si>
  <si>
    <t>Faire préciser : capacités, labels, risques dépendance, logistique.</t>
  </si>
  <si>
    <t>fournisseurs; produits; contraintes; livraison</t>
  </si>
  <si>
    <t>capacités; labels; risques dépendance; logistique</t>
  </si>
  <si>
    <t>labels</t>
  </si>
  <si>
    <t>Clausier CNRC</t>
  </si>
  <si>
    <t>À quoi sert le clausier CNRC pour un marché de restauration collective ?</t>
  </si>
  <si>
    <t>Il donne des exemples de clauses pour intégrer EGAlim.</t>
  </si>
  <si>
    <t>Il propose des clauses opérationnelles pour denrées et prestations : besoin, obligations, preuves, leviers, exécution, suivi et contrôles.</t>
  </si>
  <si>
    <t>Faire citer : clausier, clauses, EGAlim, exemple.</t>
  </si>
  <si>
    <t>Faire préciser : CNRC, denrées, prestations, preuves, contrôles.</t>
  </si>
  <si>
    <t>clausier; clauses; EGAlim; exemple</t>
  </si>
  <si>
    <t>CNRC; denrées; prestations; preuves; contrôles</t>
  </si>
  <si>
    <t>clausier</t>
  </si>
  <si>
    <t>clauses</t>
  </si>
  <si>
    <t>EGAlim</t>
  </si>
  <si>
    <t>exemple</t>
  </si>
  <si>
    <t>CNRC</t>
  </si>
  <si>
    <t>Q057</t>
  </si>
  <si>
    <t>CCTP</t>
  </si>
  <si>
    <t>Que doit contenir le CCTP d’un marché alimentaire ?</t>
  </si>
  <si>
    <t>Les produits attendus, la qualité, la livraison et les contrôles.</t>
  </si>
  <si>
    <t>Le CCTP formalise spécifications, conditionnements, qualité, traçabilité, exigences EGAlim, substitution, réception, reporting et pénalités.</t>
  </si>
  <si>
    <t>Faire citer : CCTP, produits, qualité, livraison.</t>
  </si>
  <si>
    <t>Faire préciser : spécifications, conditionnements, substitution, reporting.</t>
  </si>
  <si>
    <t>CCTP; produits; qualité; livraison</t>
  </si>
  <si>
    <t>spécifications; conditionnements; substitution; reporting</t>
  </si>
  <si>
    <t>spécifications</t>
  </si>
  <si>
    <t>conditionnements</t>
  </si>
  <si>
    <t>Q058</t>
  </si>
  <si>
    <t>CCAP</t>
  </si>
  <si>
    <t>Que doit sécuriser le CCAP dans ce type de marché ?</t>
  </si>
  <si>
    <t>Les règles administratives, délais, pénalités et documents à fournir.</t>
  </si>
  <si>
    <t>Le CCAP encadre durée, prix, révision, bons de commande, pénalités, pièces justificatives, réunions, résiliation et contrôle d’exécution.</t>
  </si>
  <si>
    <t>Faire citer : CCAP, délais, pénalités, documents.</t>
  </si>
  <si>
    <t>Faire préciser : révision prix, bons de commande, résiliation, contrôle exécution.</t>
  </si>
  <si>
    <t>CCAP; délais; pénalités; documents</t>
  </si>
  <si>
    <t>révision prix; bons de commande; résiliation; contrôle exécution</t>
  </si>
  <si>
    <t>documents</t>
  </si>
  <si>
    <t>révision prix</t>
  </si>
  <si>
    <t>Clause EGAlim</t>
  </si>
  <si>
    <t>Comment rédiger une clause EGAlim utile ?</t>
  </si>
  <si>
    <t>Elle doit dire les produits attendus et les preuves à fournir.</t>
  </si>
  <si>
    <t>Elle doit préciser objectifs, catégories éligibles, justificatifs, périodicité du reporting, modalités de contrôle et conséquences des écarts.</t>
  </si>
  <si>
    <t>Faire citer : clause, produits, preuves, objectifs.</t>
  </si>
  <si>
    <t>Faire préciser : catégories éligibles, reporting, contrôle, écarts.</t>
  </si>
  <si>
    <t>clause; produits; preuves; objectifs</t>
  </si>
  <si>
    <t>catégories éligibles; reporting; contrôle; écarts</t>
  </si>
  <si>
    <t>preuves</t>
  </si>
  <si>
    <t>objectifs</t>
  </si>
  <si>
    <t>catégories éligibles</t>
  </si>
  <si>
    <t>Q060</t>
  </si>
  <si>
    <t>Clause bio</t>
  </si>
  <si>
    <t>Que doit prévoir une clause sur les produits bio ?</t>
  </si>
  <si>
    <t>Demander du bio et une preuve.</t>
  </si>
  <si>
    <t>Identifier les lignes bio, exiger certificat ou équivalent, traçabilité facture, suivi HT et gestion des substitutions non bio.</t>
  </si>
  <si>
    <t>Faire citer : bio, preuve, certificat, facture.</t>
  </si>
  <si>
    <t>Faire préciser : lignes bio, équivalent, suivi HT, substitution non bio.</t>
  </si>
  <si>
    <t>bio; preuve; certificat; facture</t>
  </si>
  <si>
    <t>lignes bio; équivalent; suivi HT; substitution non bio</t>
  </si>
  <si>
    <t>lignes bio</t>
  </si>
  <si>
    <t>Clause labels</t>
  </si>
  <si>
    <t>Comment encadrer les labels dans le cahier des charges ?</t>
  </si>
  <si>
    <t>Demander le label ou une preuve équivalente.</t>
  </si>
  <si>
    <t>La clause doit citer les caractéristiques exigées, accepter équivalents, exiger justificatifs et éviter une référence fermée à un seul signe.</t>
  </si>
  <si>
    <t>Faire citer : label, équivalent, justificatif, demander.</t>
  </si>
  <si>
    <t>Faire préciser : caractéristiques, référence fermée, signe qualité, preuve.</t>
  </si>
  <si>
    <t>label; équivalent; justificatif; demander</t>
  </si>
  <si>
    <t>caractéristiques; référence fermée; signe qualité; preuve</t>
  </si>
  <si>
    <t>justificatif</t>
  </si>
  <si>
    <t>demander</t>
  </si>
  <si>
    <t>caractéristiques</t>
  </si>
  <si>
    <t>référence fermée</t>
  </si>
  <si>
    <t>Q062</t>
  </si>
  <si>
    <t>Clause saisonnalité</t>
  </si>
  <si>
    <t>Que peut contenir une clause de saisonnalité ?</t>
  </si>
  <si>
    <t>Un calendrier des produits de saison et des remplacements prévus.</t>
  </si>
  <si>
    <t>Elle peut prévoir calendrier indicatif, substitutions validées, qualité attendue, information menus et adaptation des prix/volumes.</t>
  </si>
  <si>
    <t>Faire citer : saison, calendrier, remplacement, produit.</t>
  </si>
  <si>
    <t>Faire préciser : substitutions validées, qualité attendue, adaptation prix, volumes.</t>
  </si>
  <si>
    <t>saison; calendrier; remplacement; produit</t>
  </si>
  <si>
    <t>substitutions validées; qualité attendue; adaptation prix; volumes</t>
  </si>
  <si>
    <t>calendrier</t>
  </si>
  <si>
    <t>remplacement</t>
  </si>
  <si>
    <t>substitutions validées</t>
  </si>
  <si>
    <t>qualité attendue</t>
  </si>
  <si>
    <t>Q063</t>
  </si>
  <si>
    <t>Clause conditionnement</t>
  </si>
  <si>
    <t>Pourquoi préciser le conditionnement des denrées ?</t>
  </si>
  <si>
    <t>Pour recevoir des formats adaptés à la cuisine.</t>
  </si>
  <si>
    <t>Le conditionnement impacte stockage, hygiène, manutention, déchets, portionnement, coût réel et compatibilité avec la production.</t>
  </si>
  <si>
    <t>Faire citer : conditionnement, format, cuisine, stockage.</t>
  </si>
  <si>
    <t>Faire préciser : déchets, portionnement, coût réel, production.</t>
  </si>
  <si>
    <t>conditionnement; format; cuisine; stockage</t>
  </si>
  <si>
    <t>déchets; portionnement; coût réel; production</t>
  </si>
  <si>
    <t>format</t>
  </si>
  <si>
    <t>portionnement</t>
  </si>
  <si>
    <t>Q064</t>
  </si>
  <si>
    <t>Clause emballages</t>
  </si>
  <si>
    <t>Comment une clause peut-elle réduire les emballages ?</t>
  </si>
  <si>
    <t>En demandant moins d’emballages ou des emballages repris.</t>
  </si>
  <si>
    <t>Elle peut exiger emballages réduits, recyclables, réemployables, reprise, vrac maîtrisé et reporting déchets si c’est contrôlable.</t>
  </si>
  <si>
    <t>Faire citer : emballages, réduire, reprise, recyclable.</t>
  </si>
  <si>
    <t>Faire préciser : réemployable, vrac maîtrisé, reporting déchets, contrôlable.</t>
  </si>
  <si>
    <t>emballages; réduire; reprise; recyclable</t>
  </si>
  <si>
    <t>réemployable; vrac maîtrisé; reporting déchets; contrôlable</t>
  </si>
  <si>
    <t>emballages</t>
  </si>
  <si>
    <t>réduire</t>
  </si>
  <si>
    <t>reprise</t>
  </si>
  <si>
    <t>recyclable</t>
  </si>
  <si>
    <t>réemployable</t>
  </si>
  <si>
    <t>vrac maîtrisé</t>
  </si>
  <si>
    <t>Q065</t>
  </si>
  <si>
    <t>Clause livraison</t>
  </si>
  <si>
    <t>Quels éléments inclure dans la clause de livraison ?</t>
  </si>
  <si>
    <t>Jours, horaires, température et documents de livraison.</t>
  </si>
  <si>
    <t>Elle doit préciser créneaux, températures, BL, lots, DLC/DDM, refus, lieux de livraison, contraintes satellites et continuité de service.</t>
  </si>
  <si>
    <t>Faire citer : livraison, horaires, température, documents.</t>
  </si>
  <si>
    <t>Faire préciser : BL, DLC, lots, satellites, continuité service.</t>
  </si>
  <si>
    <t>livraison; horaires; température; documents</t>
  </si>
  <si>
    <t>BL; DLC; lots; satellites; continuité service</t>
  </si>
  <si>
    <t>horaires</t>
  </si>
  <si>
    <t>BL</t>
  </si>
  <si>
    <t>DLC</t>
  </si>
  <si>
    <t>Q066</t>
  </si>
  <si>
    <t>Clause réception</t>
  </si>
  <si>
    <t>Que doit prévoir la réception des denrées dans le marché ?</t>
  </si>
  <si>
    <t>Contrôler température, état, date et conformité.</t>
  </si>
  <si>
    <t>Elle précise contrôles, tolérances, refus, réserves, traçabilité, litiges, remplacement et responsabilité fournisseur.</t>
  </si>
  <si>
    <t>Faire citer : réception, température, état, conformité.</t>
  </si>
  <si>
    <t>Faire préciser : tolérances, réserves, litiges, remplacement.</t>
  </si>
  <si>
    <t>réception; température; état; conformité</t>
  </si>
  <si>
    <t>tolérances; réserves; litiges; remplacement</t>
  </si>
  <si>
    <t>réception</t>
  </si>
  <si>
    <t>tolérances</t>
  </si>
  <si>
    <t>réserves</t>
  </si>
  <si>
    <t>Clause substitution</t>
  </si>
  <si>
    <t>Comment encadrer les substitutions de produits ?</t>
  </si>
  <si>
    <t>Le fournisseur doit prévenir et proposer un produit équivalent.</t>
  </si>
  <si>
    <t>La substitution doit être autorisée, tracée, de qualité équivalente, compatible EGAlim, allergènes, prix et validation acheteur.</t>
  </si>
  <si>
    <t>Faire citer : substitution, prévenir, équivalent, produit.</t>
  </si>
  <si>
    <t>Faire préciser : autorisée, tracée, compatible EGAlim, validation acheteur.</t>
  </si>
  <si>
    <t>substitution; prévenir; équivalent; produit</t>
  </si>
  <si>
    <t>autorisée; tracée; compatible EGAlim; validation acheteur</t>
  </si>
  <si>
    <t>substitution</t>
  </si>
  <si>
    <t>prévenir</t>
  </si>
  <si>
    <t>autorisée</t>
  </si>
  <si>
    <t>tracée</t>
  </si>
  <si>
    <t>Q068</t>
  </si>
  <si>
    <t>Clause allergènes</t>
  </si>
  <si>
    <t>Pourquoi inclure les allergènes dans un marché alimentaire ?</t>
  </si>
  <si>
    <t>Pour connaître les allergènes des produits livrés.</t>
  </si>
  <si>
    <t>Le fournisseur doit transmettre fiches techniques, matrices allergènes, changements de recette et alerter l’acheteur en cas de modification.</t>
  </si>
  <si>
    <t>Faire citer : allergènes, fiche technique, produit, information.</t>
  </si>
  <si>
    <t>Faire préciser : matrice allergènes, changement recette, alerte acheteur, transmission.</t>
  </si>
  <si>
    <t>allergènes; fiche technique; produit; information</t>
  </si>
  <si>
    <t>matrice allergènes; changement recette; alerte acheteur; transmission</t>
  </si>
  <si>
    <t>matrice allergènes</t>
  </si>
  <si>
    <t>changement recette</t>
  </si>
  <si>
    <t>Q069</t>
  </si>
  <si>
    <t>Clause traçabilité</t>
  </si>
  <si>
    <t>Que doit imposer une clause de traçabilité ?</t>
  </si>
  <si>
    <t>Retrouver fournisseur, produit, lot et date.</t>
  </si>
  <si>
    <t>Elle doit garantir identification des lots, certificats, origine réglementaire si prévue, factures, BL et archivage des preuves.</t>
  </si>
  <si>
    <t>Faire citer : traçabilité, lot, fournisseur, date.</t>
  </si>
  <si>
    <t>Faire préciser : certificats, origine réglementaire, BL, archivage.</t>
  </si>
  <si>
    <t>traçabilité; lot; fournisseur; date</t>
  </si>
  <si>
    <t>certificats; origine réglementaire; BL; archivage</t>
  </si>
  <si>
    <t>certificats</t>
  </si>
  <si>
    <t>origine réglementaire</t>
  </si>
  <si>
    <t>Q070</t>
  </si>
  <si>
    <t>Clause menus végétariens</t>
  </si>
  <si>
    <t>Comment intégrer les menus végétariens dans un marché ?</t>
  </si>
  <si>
    <t>Prévoir des produits et recettes adaptés.</t>
  </si>
  <si>
    <t>Le marché doit garantir approvisionnement, qualité nutritionnelle, diversité protéique, acceptabilité, suivi des fréquences et compatibilité production.</t>
  </si>
  <si>
    <t>Faire citer : végétarien, produits, recettes, adapté.</t>
  </si>
  <si>
    <t>Faire préciser : diversité protéique, nutritionnelle, fréquences, production.</t>
  </si>
  <si>
    <t>végétarien; produits; recettes; adapté</t>
  </si>
  <si>
    <t>diversité protéique; nutritionnelle; fréquences; production</t>
  </si>
  <si>
    <t>végétarien</t>
  </si>
  <si>
    <t>recettes</t>
  </si>
  <si>
    <t>adapté</t>
  </si>
  <si>
    <t>diversité protéique</t>
  </si>
  <si>
    <t>nutritionnelle</t>
  </si>
  <si>
    <t>Q071</t>
  </si>
  <si>
    <t>Clause gaspillage</t>
  </si>
  <si>
    <t>Comment relier achats alimentaires et lutte contre le gaspillage ?</t>
  </si>
  <si>
    <t>Acheter juste, adapter les portions et suivre les restes.</t>
  </si>
  <si>
    <t>Clauses sur grammages, portions, conditionnement, qualité, formation, suivi des déchets, dons éventuels et indicateurs de gaspillage.</t>
  </si>
  <si>
    <t>Faire citer : gaspillage, portions, restes, acheter juste.</t>
  </si>
  <si>
    <t>Faire préciser : grammages, indicateurs, dons, suivi déchets.</t>
  </si>
  <si>
    <t>gaspillage; portions; restes; acheter juste</t>
  </si>
  <si>
    <t>grammages; indicateurs; dons; suivi déchets</t>
  </si>
  <si>
    <t>portions</t>
  </si>
  <si>
    <t>restes</t>
  </si>
  <si>
    <t>acheter juste</t>
  </si>
  <si>
    <t>grammages</t>
  </si>
  <si>
    <t>Q072</t>
  </si>
  <si>
    <t>Clause de reporting</t>
  </si>
  <si>
    <t>Que doit contenir le reporting fournisseur ?</t>
  </si>
  <si>
    <t>Les quantités, prix, labels et preuves.</t>
  </si>
  <si>
    <t>Reporting périodique par famille, montant HT, produit, catégorie EGAlim, bio, justificatif, substitution, incident et cumul annuel.</t>
  </si>
  <si>
    <t>Faire citer : reporting, quantité, prix, preuve.</t>
  </si>
  <si>
    <t>Faire préciser : famille, montant HT, catégorie EGAlim, cumul annuel.</t>
  </si>
  <si>
    <t>reporting; quantité; prix; preuve</t>
  </si>
  <si>
    <t>famille; montant HT; catégorie EGAlim; cumul annuel</t>
  </si>
  <si>
    <t>quantité</t>
  </si>
  <si>
    <t>montant HT</t>
  </si>
  <si>
    <t>Q073</t>
  </si>
  <si>
    <t>Clause réunion de suivi</t>
  </si>
  <si>
    <t>Pourquoi prévoir des réunions de suivi fournisseur ?</t>
  </si>
  <si>
    <t>Pour corriger les problèmes et suivre les objectifs.</t>
  </si>
  <si>
    <t>Elles permettent d’analyser ratios, non-conformités, substitutions, ruptures, prix, plan de progrès et actions correctives.</t>
  </si>
  <si>
    <t>Faire citer : réunion, suivi, objectif, problème.</t>
  </si>
  <si>
    <t>Faire préciser : non-conformités, ruptures, plan de progrès, actions correctives.</t>
  </si>
  <si>
    <t>réunion; suivi; objectif; problème</t>
  </si>
  <si>
    <t>non-conformités; ruptures; plan de progrès; actions correctives</t>
  </si>
  <si>
    <t>réunion</t>
  </si>
  <si>
    <t>problème</t>
  </si>
  <si>
    <t>non-conformités</t>
  </si>
  <si>
    <t>ruptures</t>
  </si>
  <si>
    <t>Q074</t>
  </si>
  <si>
    <t>Clause de contrôle</t>
  </si>
  <si>
    <t>Comment rendre une clause contrôlable ?</t>
  </si>
  <si>
    <t>En écrivant ce qui sera vérifié et avec quelle preuve.</t>
  </si>
  <si>
    <t>Une clause contrôlable définit indicateur, fréquence, pièce justificative, responsable, seuil d’acceptation et conséquence du manquement.</t>
  </si>
  <si>
    <t>Faire citer : contrôle, preuve, vérifier, fréquence.</t>
  </si>
  <si>
    <t>Faire préciser : indicateur, seuil, responsable, conséquence.</t>
  </si>
  <si>
    <t>contrôle; preuve; vérifier; fréquence</t>
  </si>
  <si>
    <t>indicateur; seuil; responsable; conséquence</t>
  </si>
  <si>
    <t>contrôle</t>
  </si>
  <si>
    <t>fréquence</t>
  </si>
  <si>
    <t>indicateur</t>
  </si>
  <si>
    <t>seuil</t>
  </si>
  <si>
    <t>Q075</t>
  </si>
  <si>
    <t>Clause prix qualité</t>
  </si>
  <si>
    <t>Comment éviter que le prix écrase la qualité ?</t>
  </si>
  <si>
    <t>Pondérer la qualité et demander des preuves.</t>
  </si>
  <si>
    <t>La pondération doit équilibrer prix, valeur technique, qualité alimentaire, performance durable, logistique et garanties d’exécution.</t>
  </si>
  <si>
    <t>Faire citer : prix, qualité, pondérer, preuve.</t>
  </si>
  <si>
    <t>Faire préciser : valeur technique, performance durable, garanties exécution, logistique.</t>
  </si>
  <si>
    <t>prix; qualité; pondérer; preuve</t>
  </si>
  <si>
    <t>valeur technique; performance durable; garanties exécution; logistique</t>
  </si>
  <si>
    <t>pondérer</t>
  </si>
  <si>
    <t>valeur technique</t>
  </si>
  <si>
    <t>performance durable</t>
  </si>
  <si>
    <t>Que sont les signes officiels de qualité et d’origine dans un marché alimentaire ?</t>
  </si>
  <si>
    <t>Des labels officiels comme bio, AOP, IGP ou Label Rouge.</t>
  </si>
  <si>
    <t>Les SIQO attestent une qualité ou une origine protégée ; ils peuvent compter selon catégories EGAlim avec preuve et équivalence.</t>
  </si>
  <si>
    <t>Faire citer : SIQO, AOP, IGP, Label Rouge.</t>
  </si>
  <si>
    <t>Faire préciser : qualité protégée, origine protégée, catégorie EGAlim, équivalence.</t>
  </si>
  <si>
    <t>SIQO; AOP; IGP; Label Rouge</t>
  </si>
  <si>
    <t>qualité protégée; origine protégée; catégorie EGAlim; équivalence</t>
  </si>
  <si>
    <t>AOP</t>
  </si>
  <si>
    <t>IGP</t>
  </si>
  <si>
    <t>Label Rouge</t>
  </si>
  <si>
    <t>qualité protégée</t>
  </si>
  <si>
    <t>origine protégée</t>
  </si>
  <si>
    <t>Q077</t>
  </si>
  <si>
    <t>AOP AOC</t>
  </si>
  <si>
    <t>Comment utiliser AOP ou AOC dans un cahier des charges ?</t>
  </si>
  <si>
    <t>On peut les citer mais accepter une preuve équivalente si nécessaire.</t>
  </si>
  <si>
    <t>La référence doit rester liée au besoin, justifiée par caractéristiques attendues et ouverte aux équivalents compatibles avec la commande publique.</t>
  </si>
  <si>
    <t>Faire citer : AOP, AOC, équivalent, qualité.</t>
  </si>
  <si>
    <t>Faire préciser : caractéristiques attendues, justifiée, commande publique, équivalents.</t>
  </si>
  <si>
    <t>AOP; AOC; équivalent; qualité</t>
  </si>
  <si>
    <t>caractéristiques attendues; justifiée; commande publique; équivalents</t>
  </si>
  <si>
    <t>AOC</t>
  </si>
  <si>
    <t>caractéristiques attendues</t>
  </si>
  <si>
    <t>Q078</t>
  </si>
  <si>
    <t>Quel intérêt peut avoir l’IGP dans l’achat alimentaire ?</t>
  </si>
  <si>
    <t>Elle garantit un lien avec une zone et un savoir-faire.</t>
  </si>
  <si>
    <t>L’IGP peut soutenir qualité et traçabilité, mais ne doit pas servir de préférence géographique fermée hors caractéristiques objectives.</t>
  </si>
  <si>
    <t>Faire citer : IGP, zone, savoir-faire, qualité.</t>
  </si>
  <si>
    <t>Faire préciser : traçabilité, caractéristiques objectives, préférence géographique, fermé.</t>
  </si>
  <si>
    <t>IGP; zone; savoir-faire; qualité</t>
  </si>
  <si>
    <t>traçabilité; caractéristiques objectives; préférence géographique; fermé</t>
  </si>
  <si>
    <t>zone</t>
  </si>
  <si>
    <t>savoir-faire</t>
  </si>
  <si>
    <t>caractéristiques objectives</t>
  </si>
  <si>
    <t>Q079</t>
  </si>
  <si>
    <t>Comment valoriser un Label Rouge sans fermer la concurrence ?</t>
  </si>
  <si>
    <t>Demander le label ou un niveau de qualité équivalent.</t>
  </si>
  <si>
    <t>Décrire les caractéristiques de qualité supérieure attendues, accepter l’équivalence et vérifier les certificats.</t>
  </si>
  <si>
    <t>Faire citer : Label Rouge, qualité, équivalent, certificat.</t>
  </si>
  <si>
    <t>Faire préciser : qualité supérieure, caractéristiques, équivalence, certificats.</t>
  </si>
  <si>
    <t>Label Rouge; qualité; équivalent; certificat</t>
  </si>
  <si>
    <t>qualité supérieure; caractéristiques; équivalence; certificats</t>
  </si>
  <si>
    <t>qualité supérieure</t>
  </si>
  <si>
    <t>HVE</t>
  </si>
  <si>
    <t>Comment vérifier qu’un produit HVE est exploitable dans le suivi ?</t>
  </si>
  <si>
    <t>Demander la preuve de certification et la facture.</t>
  </si>
  <si>
    <t>Contrôler la catégorie réglementaire applicable, la validité de la certification, la traçabilité et l’affectation au bon produit.</t>
  </si>
  <si>
    <t>Faire citer : HVE, certification, preuve, facture.</t>
  </si>
  <si>
    <t>Faire préciser : catégorie réglementaire, validité, affectation, traçabilité.</t>
  </si>
  <si>
    <t>HVE; certification; preuve; facture</t>
  </si>
  <si>
    <t>catégorie réglementaire; validité; affectation; traçabilité</t>
  </si>
  <si>
    <t>catégorie réglementaire</t>
  </si>
  <si>
    <t>validité</t>
  </si>
  <si>
    <t>Q081</t>
  </si>
  <si>
    <t>Commerce équitable</t>
  </si>
  <si>
    <t>Comment intégrer le commerce équitable dans les achats alimentaires ?</t>
  </si>
  <si>
    <t>Prévoir un lot ou une exigence avec preuve.</t>
  </si>
  <si>
    <t>Utiliser sourcing, allotissement, labels ou équivalents, critères sociaux liés à l’objet et preuves de conformité.</t>
  </si>
  <si>
    <t>Faire citer : commerce équitable, preuve, lot, label.</t>
  </si>
  <si>
    <t>Faire préciser : critères sociaux, sourcing, allotissement, équivalents.</t>
  </si>
  <si>
    <t>commerce équitable; preuve; lot; label</t>
  </si>
  <si>
    <t>critères sociaux; sourcing; allotissement; équivalents</t>
  </si>
  <si>
    <t>commerce équitable</t>
  </si>
  <si>
    <t>critères sociaux</t>
  </si>
  <si>
    <t>Q082</t>
  </si>
  <si>
    <t>Produits fermiers</t>
  </si>
  <si>
    <t>Peut-on demander des produits fermiers ?</t>
  </si>
  <si>
    <t>Oui si la demande décrit une qualité contrôlable et non une préférence injustifiée.</t>
  </si>
  <si>
    <t>Il faut préciser caractéristiques, traçabilité, capacité de livraison, règles sanitaires et équivalence possible selon le produit.</t>
  </si>
  <si>
    <t>Faire citer : fermier, qualité, traçabilité, livraison.</t>
  </si>
  <si>
    <t>Faire préciser : caractéristiques, sanitaires, équivalence, capacité livraison.</t>
  </si>
  <si>
    <t>fermier; qualité; traçabilité; livraison</t>
  </si>
  <si>
    <t>caractéristiques; sanitaires; équivalence; capacité livraison</t>
  </si>
  <si>
    <t>fermier</t>
  </si>
  <si>
    <t>sanitaires</t>
  </si>
  <si>
    <t>Q083</t>
  </si>
  <si>
    <t>Produits frais</t>
  </si>
  <si>
    <t>Que faut-il préciser pour les produits frais ?</t>
  </si>
  <si>
    <t>Température, dates, aspect et conditionnement.</t>
  </si>
  <si>
    <t>Définir fraîcheur, calibre, maturité, DLC/DDM, température, délai, emballage, fréquence et refus non-conformité.</t>
  </si>
  <si>
    <t>Faire citer : frais, température, date, aspect.</t>
  </si>
  <si>
    <t>Faire préciser : calibre, maturité, DLC, refus non-conformité.</t>
  </si>
  <si>
    <t>frais; température; date; aspect</t>
  </si>
  <si>
    <t>calibre; maturité; DLC; refus non-conformité</t>
  </si>
  <si>
    <t>frais</t>
  </si>
  <si>
    <t>aspect</t>
  </si>
  <si>
    <t>Q084</t>
  </si>
  <si>
    <t>Fruits et légumes</t>
  </si>
  <si>
    <t>Quels leviers pour les fruits et légumes en restauration collective ?</t>
  </si>
  <si>
    <t>Saison, calibre adapté, lots et qualité gustative.</t>
  </si>
  <si>
    <t>Prévoir calendrier de saison, calibres compatibles, maturité, fréquence, lots séparés, échantillons, critères organoleptiques et gestion des écarts.</t>
  </si>
  <si>
    <t>Faire citer : fruits, légumes, saison, calibre.</t>
  </si>
  <si>
    <t>Faire préciser : maturité, organoleptique, lots séparés, écarts.</t>
  </si>
  <si>
    <t>fruits; légumes; saison; calibre</t>
  </si>
  <si>
    <t>maturité; organoleptique; lots séparés; écarts</t>
  </si>
  <si>
    <t>fruits</t>
  </si>
  <si>
    <t>légumes</t>
  </si>
  <si>
    <t>organoleptique</t>
  </si>
  <si>
    <t>Q085</t>
  </si>
  <si>
    <t>Pain boulangerie</t>
  </si>
  <si>
    <t>Comment rédiger un lot pain compatible avec les objectifs ?</t>
  </si>
  <si>
    <t>Préciser qualité, livraison, grammage et régularité.</t>
  </si>
  <si>
    <t>Définir ingrédients, grammage, fréquence, fraîcheur, emballage, délai, substitutions, exigences nutritionnelles et preuves qualité.</t>
  </si>
  <si>
    <t>Faire citer : pain, livraison, grammage, qualité.</t>
  </si>
  <si>
    <t>Faire préciser : ingrédients, fréquence, exigences nutritionnelles, preuves.</t>
  </si>
  <si>
    <t>pain; livraison; grammage; qualité</t>
  </si>
  <si>
    <t>ingrédients; fréquence; exigences nutritionnelles; preuves</t>
  </si>
  <si>
    <t>pain</t>
  </si>
  <si>
    <t>grammage</t>
  </si>
  <si>
    <t>ingrédients</t>
  </si>
  <si>
    <t>Viandes</t>
  </si>
  <si>
    <t>Quelles exigences poser pour les viandes sans discriminer ?</t>
  </si>
  <si>
    <t>Qualité, traçabilité, dates, température et labels possibles.</t>
  </si>
  <si>
    <t>Définir morceaux, origine réglementaire si obligatoire, traçabilité, catégorie EGAlim, maturation, conditionnement, température et preuves.</t>
  </si>
  <si>
    <t>Faire citer : viande, traçabilité, température, label.</t>
  </si>
  <si>
    <t>Faire préciser : morceaux, maturation, catégorie EGAlim, preuves.</t>
  </si>
  <si>
    <t>viande; traçabilité; température; label</t>
  </si>
  <si>
    <t>morceaux; maturation; catégorie EGAlim; preuves</t>
  </si>
  <si>
    <t>viande</t>
  </si>
  <si>
    <t>maturation</t>
  </si>
  <si>
    <t>Q087</t>
  </si>
  <si>
    <t>Poissons</t>
  </si>
  <si>
    <t>Quels points sécuriser pour les poissons ?</t>
  </si>
  <si>
    <t>Fraîcheur, température, traçabilité et livraison.</t>
  </si>
  <si>
    <t>Préciser espèce, zone FAO si pertinente, fraîcheur, mode de conservation, température, durabilité, substitution et justificatifs.</t>
  </si>
  <si>
    <t>Faire citer : poisson, fraîcheur, traçabilité, température.</t>
  </si>
  <si>
    <t>Faire préciser : espèce, zone FAO, durabilité, justificatifs.</t>
  </si>
  <si>
    <t>poisson; fraîcheur; traçabilité; température</t>
  </si>
  <si>
    <t>espèce; zone FAO; durabilité; justificatifs</t>
  </si>
  <si>
    <t>poisson</t>
  </si>
  <si>
    <t>espèce</t>
  </si>
  <si>
    <t>zone FAO</t>
  </si>
  <si>
    <t>Q088</t>
  </si>
  <si>
    <t>Laitages</t>
  </si>
  <si>
    <t>Comment suivre les produits laitiers dans les objectifs ?</t>
  </si>
  <si>
    <t>Contrôler les labels, factures et fiches produits.</t>
  </si>
  <si>
    <t>Distinguer bio, SIQO, conventionnel, unités, montants HT, DLC, traçabilité et catégories éligibles.</t>
  </si>
  <si>
    <t>Faire citer : laitage, label, facture, fiche.</t>
  </si>
  <si>
    <t>Faire préciser : SIQO, montants HT, DLC, catégories éligibles.</t>
  </si>
  <si>
    <t>laitage; label; facture; fiche</t>
  </si>
  <si>
    <t>SIQO; montants HT; DLC; catégories éligibles</t>
  </si>
  <si>
    <t>laitage</t>
  </si>
  <si>
    <t>montants HT</t>
  </si>
  <si>
    <t>Q089</t>
  </si>
  <si>
    <t>Pourquoi prévoir des légumineuses dans les achats ?</t>
  </si>
  <si>
    <t>Elles aident à diversifier les protéines et les menus.</t>
  </si>
  <si>
    <t>Elles soutiennent diversification protéique, menus végétariens, nutrition, coût maîtrisé et approvisionnements compatibles avec EGAlim.</t>
  </si>
  <si>
    <t>Faire citer : légumineuses, protéines, menus, végétarien.</t>
  </si>
  <si>
    <t>Faire préciser : diversification protéique, nutrition, coût maîtrisé, approvisionnements.</t>
  </si>
  <si>
    <t>légumineuses; protéines; menus; végétarien</t>
  </si>
  <si>
    <t>diversification protéique; nutrition; coût maîtrisé; approvisionnements</t>
  </si>
  <si>
    <t>légumineuses</t>
  </si>
  <si>
    <t>protéines</t>
  </si>
  <si>
    <t>diversification protéique</t>
  </si>
  <si>
    <t>nutrition</t>
  </si>
  <si>
    <t>Q090</t>
  </si>
  <si>
    <t>Céréales</t>
  </si>
  <si>
    <t>Comment intégrer céréales et féculents de qualité ?</t>
  </si>
  <si>
    <t>Prévoir bio, complet ou labels selon les besoins.</t>
  </si>
  <si>
    <t>Spécifier qualité nutritionnelle, bio ou équivalent, origine réglementaire si utile, conditionnement, cuisson et acceptabilité convives.</t>
  </si>
  <si>
    <t>Faire citer : céréales, bio, complet, qualité.</t>
  </si>
  <si>
    <t>Faire préciser : nutritionnelle, conditionnement, cuisson, acceptabilité.</t>
  </si>
  <si>
    <t>céréales; bio; complet; qualité</t>
  </si>
  <si>
    <t>nutritionnelle; conditionnement; cuisson; acceptabilité</t>
  </si>
  <si>
    <t>complet</t>
  </si>
  <si>
    <t>Q091</t>
  </si>
  <si>
    <t>Produits transformés</t>
  </si>
  <si>
    <t>Quel risque avec les produits transformés dans le suivi EGAlim ?</t>
  </si>
  <si>
    <t>Il faut savoir quels ingrédients comptent et avoir des preuves.</t>
  </si>
  <si>
    <t>Le suivi est plus complexe : composition, part d’ingrédients éligibles, fiches techniques, factures et règles de comptabilisation doivent être maîtrisés.</t>
  </si>
  <si>
    <t>Faire citer : transformé, ingrédients, preuve, fiche.</t>
  </si>
  <si>
    <t>Faire préciser : composition, ingrédients éligibles, comptabilisation, factures.</t>
  </si>
  <si>
    <t>transformé; ingrédients; preuve; fiche</t>
  </si>
  <si>
    <t>composition; ingrédients éligibles; comptabilisation; factures</t>
  </si>
  <si>
    <t>transformé</t>
  </si>
  <si>
    <t>composition</t>
  </si>
  <si>
    <t>ingrédients éligibles</t>
  </si>
  <si>
    <t>Q092</t>
  </si>
  <si>
    <t>Surgelés</t>
  </si>
  <si>
    <t>Comment sécuriser un achat de produits surgelés ?</t>
  </si>
  <si>
    <t>Contrôler température, DLC, emballage et qualité.</t>
  </si>
  <si>
    <t>Définir température, chaîne du froid, conditionnement, DLC/DDM, taux de glace, calibre, traçabilité et modalités de refus.</t>
  </si>
  <si>
    <t>Faire citer : surgelé, température, DLC, emballage.</t>
  </si>
  <si>
    <t>Faire préciser : chaîne du froid, taux de glace, calibre, refus.</t>
  </si>
  <si>
    <t>surgelé; température; DLC; emballage</t>
  </si>
  <si>
    <t>chaîne du froid; taux de glace; calibre; refus</t>
  </si>
  <si>
    <t>surgelé</t>
  </si>
  <si>
    <t>chaîne du froid</t>
  </si>
  <si>
    <t>taux de glace</t>
  </si>
  <si>
    <t>Q093</t>
  </si>
  <si>
    <t>Épicerie</t>
  </si>
  <si>
    <t>Quels points vérifier pour l’épicerie dans EGAlim ?</t>
  </si>
  <si>
    <t>Labels, composition, prix et factures.</t>
  </si>
  <si>
    <t>Identifier les références bio ou équivalentes, commerce équitable, composition, conditionnement, prix HT et preuves documentaires.</t>
  </si>
  <si>
    <t>Faire citer : épicerie, label, facture, composition.</t>
  </si>
  <si>
    <t>Faire préciser : commerce équitable, prix HT, conditionnement, preuves.</t>
  </si>
  <si>
    <t>épicerie; label; facture; composition</t>
  </si>
  <si>
    <t>commerce équitable; prix HT; conditionnement; preuves</t>
  </si>
  <si>
    <t>épicerie</t>
  </si>
  <si>
    <t>Q094</t>
  </si>
  <si>
    <t>Boissons</t>
  </si>
  <si>
    <t>Les boissons et collations entrent-elles dans le suivi ?</t>
  </si>
  <si>
    <t>Oui si elles font partie des achats alimentaires servis.</t>
  </si>
  <si>
    <t>Les boissons et collations sont incluses dans le périmètre si elles entrent dans les prestations alimentaires de l’année civile.</t>
  </si>
  <si>
    <t>Faire citer : boissons, collations, achats, servis.</t>
  </si>
  <si>
    <t>Faire préciser : périmètre, prestations alimentaires, année civile, incluses.</t>
  </si>
  <si>
    <t>boissons; collations; achats; servis</t>
  </si>
  <si>
    <t>périmètre; prestations alimentaires; année civile; incluses</t>
  </si>
  <si>
    <t>servis</t>
  </si>
  <si>
    <t>périmètre</t>
  </si>
  <si>
    <t>prestations alimentaires</t>
  </si>
  <si>
    <t>Q095</t>
  </si>
  <si>
    <t>Produit de substitution</t>
  </si>
  <si>
    <t>Comment valider un produit de substitution proposé par le fournisseur ?</t>
  </si>
  <si>
    <t>Vérifier qu’il est équivalent et accepté avant livraison.</t>
  </si>
  <si>
    <t>Contrôler qualité, prix, catégorie EGAlim, allergènes, disponibilité, traçabilité, accord acheteur et impact menu.</t>
  </si>
  <si>
    <t>Faire citer : substitution, équivalent, accepté, livraison.</t>
  </si>
  <si>
    <t>Faire préciser : catégorie EGAlim, allergènes, accord acheteur, impact menu.</t>
  </si>
  <si>
    <t>substitution; équivalent; accepté; livraison</t>
  </si>
  <si>
    <t>catégorie EGAlim; allergènes; accord acheteur; impact menu</t>
  </si>
  <si>
    <t>accepté</t>
  </si>
  <si>
    <t>Que doit contrôler l’équipe à la réception des denrées ?</t>
  </si>
  <si>
    <t>Température, état, DLC, quantités, documents et conformité.</t>
  </si>
  <si>
    <t>Contrôler BL, lots, températures, conditionnements, DLC/DDM, conformité au marché, réserves, refus et traçabilité.</t>
  </si>
  <si>
    <t>Faire citer : réception, température, DLC, documents.</t>
  </si>
  <si>
    <t>Faire préciser : BL, lots, réserves, refus, conformité marché.</t>
  </si>
  <si>
    <t>réception; température; DLC; documents</t>
  </si>
  <si>
    <t>BL; lots; réserves; refus; conformité marché</t>
  </si>
  <si>
    <t>Q097</t>
  </si>
  <si>
    <t>Bon de livraison</t>
  </si>
  <si>
    <t>Pourquoi le bon de livraison est-il important ?</t>
  </si>
  <si>
    <t>Il prouve ce qui a été livré.</t>
  </si>
  <si>
    <t>Il rapproche commande, livraison, lot, quantité, date, produit, fournisseur et facilite litiges, traçabilité et reporting.</t>
  </si>
  <si>
    <t>Faire citer : bon livraison, livré, preuve, quantité.</t>
  </si>
  <si>
    <t>Faire préciser : commande, lot, litige, reporting.</t>
  </si>
  <si>
    <t>bon livraison; livré; preuve; quantité</t>
  </si>
  <si>
    <t>commande; lot; litige; reporting</t>
  </si>
  <si>
    <t>bon livraison</t>
  </si>
  <si>
    <t>livré</t>
  </si>
  <si>
    <t>commande</t>
  </si>
  <si>
    <t>Facture</t>
  </si>
  <si>
    <t>Que doit permettre une facture dans le suivi EGAlim ?</t>
  </si>
  <si>
    <t>Identifier le produit, le prix et la preuve de qualité.</t>
  </si>
  <si>
    <t>Elle doit permettre le rattachement au BPU, montant HT, famille, catégorie éligible, bio, fournisseur et période.</t>
  </si>
  <si>
    <t>Faire citer : facture, produit, prix, preuve.</t>
  </si>
  <si>
    <t>Faire préciser : BPU, montant HT, famille, catégorie éligible.</t>
  </si>
  <si>
    <t>facture; produit; prix; preuve</t>
  </si>
  <si>
    <t>BPU; montant HT; famille; catégorie éligible</t>
  </si>
  <si>
    <t>Q099</t>
  </si>
  <si>
    <t>Archivage</t>
  </si>
  <si>
    <t>Combien faut-il penser l’archivage des preuves ?</t>
  </si>
  <si>
    <t>Garder les documents pour contrôler et justifier.</t>
  </si>
  <si>
    <t>Organiser un archivage exploitable : factures, certificats, fiches techniques, BL, tableaux de suivi, échanges et contrôles.</t>
  </si>
  <si>
    <t>Faire citer : archivage, documents, contrôler, justifier.</t>
  </si>
  <si>
    <t>Faire préciser : certificats, BL, tableaux suivi, échanges.</t>
  </si>
  <si>
    <t>archivage; documents; contrôler; justifier</t>
  </si>
  <si>
    <t>certificats; BL; tableaux suivi; échanges</t>
  </si>
  <si>
    <t>archivage</t>
  </si>
  <si>
    <t>justifier</t>
  </si>
  <si>
    <t>Q100</t>
  </si>
  <si>
    <t>Tableau de bord</t>
  </si>
  <si>
    <t>Que doit contenir un tableau de bord EGAlim ?</t>
  </si>
  <si>
    <t>Les achats, pourcentages, bio, qualité et écarts.</t>
  </si>
  <si>
    <t>Il suit par famille les montants HT, ratios, bio, durable, viandes/poissons, fournisseurs, écarts, actions et tendance annuelle.</t>
  </si>
  <si>
    <t>Faire citer : tableau de bord, achats, pourcentages, écarts.</t>
  </si>
  <si>
    <t>Faire préciser : montants HT, ratios, viandes poissons, tendance annuelle.</t>
  </si>
  <si>
    <t>tableau de bord; achats; pourcentages; écarts</t>
  </si>
  <si>
    <t>montants HT; ratios; viandes poissons; tendance annuelle</t>
  </si>
  <si>
    <t>tableau de bord</t>
  </si>
  <si>
    <t>pourcentages</t>
  </si>
  <si>
    <t>écarts</t>
  </si>
  <si>
    <t>Reporting périodique</t>
  </si>
  <si>
    <t>À quelle fréquence suivre les résultats EGAlim ?</t>
  </si>
  <si>
    <t>Régulièrement, pas seulement en fin d’année.</t>
  </si>
  <si>
    <t>Un suivi mensuel ou trimestriel permet correction avant clôture annuelle, analyse des écarts et pilotage fournisseur.</t>
  </si>
  <si>
    <t>Faire citer : régulier, année, suivi, correction.</t>
  </si>
  <si>
    <t>Faire préciser : mensuel, trimestriel, clôture annuelle, écarts.</t>
  </si>
  <si>
    <t>régulier; année; suivi; correction</t>
  </si>
  <si>
    <t>mensuel; trimestriel; clôture annuelle; écarts</t>
  </si>
  <si>
    <t>régulier</t>
  </si>
  <si>
    <t>correction</t>
  </si>
  <si>
    <t>mensuel</t>
  </si>
  <si>
    <t>trimestriel</t>
  </si>
  <si>
    <t>Q102</t>
  </si>
  <si>
    <t>Écart d’exécution</t>
  </si>
  <si>
    <t>Que faire si les produits livrés ne respectent pas le marché ?</t>
  </si>
  <si>
    <t>Signaler, refuser si nécessaire et garder une trace.</t>
  </si>
  <si>
    <t>Émettre réserve, demander remplacement, appliquer clause, tracer l’écart, analyser impact EGAlim et déclencher action corrective.</t>
  </si>
  <si>
    <t>Faire citer : écart, refuser, trace, signaler.</t>
  </si>
  <si>
    <t>Faire préciser : réserve, remplacement, action corrective, impact EGAlim.</t>
  </si>
  <si>
    <t>écart; refuser; trace; signaler</t>
  </si>
  <si>
    <t>réserve; remplacement; action corrective; impact EGAlim</t>
  </si>
  <si>
    <t>réserve</t>
  </si>
  <si>
    <t>Q103</t>
  </si>
  <si>
    <t>Rupture fournisseur</t>
  </si>
  <si>
    <t>Comment gérer une rupture de produit EGAlim ?</t>
  </si>
  <si>
    <t>Demander une solution équivalente et vérifier les preuves.</t>
  </si>
  <si>
    <t>Prévoir procédure de substitution : information préalable, équivalence qualité/EGAlim, prix, allergènes, validation et traçabilité.</t>
  </si>
  <si>
    <t>Faire citer : rupture, équivalent, preuve, vérifier.</t>
  </si>
  <si>
    <t>Faire préciser : information préalable, équivalence EGAlim, validation, traçabilité.</t>
  </si>
  <si>
    <t>rupture; équivalent; preuve; vérifier</t>
  </si>
  <si>
    <t>information préalable; équivalence EGAlim; validation; traçabilité</t>
  </si>
  <si>
    <t>information préalable</t>
  </si>
  <si>
    <t>équivalence EGAlim</t>
  </si>
  <si>
    <t>Q104</t>
  </si>
  <si>
    <t>Contrôle prestataire</t>
  </si>
  <si>
    <t>Comment contrôler un prestataire de restauration ?</t>
  </si>
  <si>
    <t>Lui demander les preuves et vérifier les menus et livraisons.</t>
  </si>
  <si>
    <t>Contrôler reporting, factures, fiches produits, ratios, substitutions, incidents, réunions de suivi et clauses d’exécution.</t>
  </si>
  <si>
    <t>Faire citer : prestataire, preuves, menus, livraisons.</t>
  </si>
  <si>
    <t>Faire préciser : ratios, substitutions, incidents, clauses exécution.</t>
  </si>
  <si>
    <t>prestataire; preuves; menus; livraisons</t>
  </si>
  <si>
    <t>ratios; substitutions; incidents; clauses exécution</t>
  </si>
  <si>
    <t>livraisons</t>
  </si>
  <si>
    <t>substitutions</t>
  </si>
  <si>
    <t>Q105</t>
  </si>
  <si>
    <t>Indicateurs</t>
  </si>
  <si>
    <t>Quels indicateurs suivre pour piloter le marché ?</t>
  </si>
  <si>
    <t>Part bio, produits durables, prix, qualité et incidents.</t>
  </si>
  <si>
    <t>Suivre ratios EGAlim, bio, viandes/poissons, prix moyen, taux de substitution, non-conformités, gaspillage et satisfaction.</t>
  </si>
  <si>
    <t>Faire citer : indicateur, bio, durable, prix.</t>
  </si>
  <si>
    <t>Faire préciser : taux substitution, non-conformités, satisfaction, gaspillage.</t>
  </si>
  <si>
    <t>indicateur; bio; durable; prix</t>
  </si>
  <si>
    <t>taux substitution; non-conformités; satisfaction; gaspillage</t>
  </si>
  <si>
    <t>taux substitution</t>
  </si>
  <si>
    <t>Quand déclencher une action corrective ?</t>
  </si>
  <si>
    <t>Quand un objectif n’est pas atteint ou qu’un écart revient.</t>
  </si>
  <si>
    <t>Elle doit être documentée avec cause, responsable, délai, mesure, preuve de réalisation et vérification d’efficacité.</t>
  </si>
  <si>
    <t>Faire citer : action corrective, écart, objectif, mesure.</t>
  </si>
  <si>
    <t>Faire préciser : cause, responsable, délai, efficacité.</t>
  </si>
  <si>
    <t>action corrective; écart; objectif; mesure</t>
  </si>
  <si>
    <t>cause; responsable; délai; efficacité</t>
  </si>
  <si>
    <t>mesure</t>
  </si>
  <si>
    <t>cause</t>
  </si>
  <si>
    <t>Q107</t>
  </si>
  <si>
    <t>Bilan annuel</t>
  </si>
  <si>
    <t>Pourquoi faire un bilan annuel des achats alimentaires ?</t>
  </si>
  <si>
    <t>Pour savoir si les objectifs sont atteints.</t>
  </si>
  <si>
    <t>Le bilan consolide montants HT, ratios, écarts, preuves, analyse par familles, plan de progrès et données de déclaration.</t>
  </si>
  <si>
    <t>Faire citer : bilan annuel, objectifs, achats, atteints.</t>
  </si>
  <si>
    <t>Faire préciser : montants HT, analyse familles, plan de progrès, déclaration.</t>
  </si>
  <si>
    <t>bilan annuel; objectifs; achats; atteints</t>
  </si>
  <si>
    <t>montants HT; analyse familles; plan de progrès; déclaration</t>
  </si>
  <si>
    <t>bilan annuel</t>
  </si>
  <si>
    <t>atteints</t>
  </si>
  <si>
    <t>analyse familles</t>
  </si>
  <si>
    <t>Q108</t>
  </si>
  <si>
    <t>Télédéclaration</t>
  </si>
  <si>
    <t>Que faut-il préparer avant la télédéclaration ?</t>
  </si>
  <si>
    <t>Les montants, catégories, bio et justificatifs.</t>
  </si>
  <si>
    <t>Préparer données consolidées, périmètre, montants HT, familles, ratios, preuves et cohérence avec factures/reportings.</t>
  </si>
  <si>
    <t>Faire citer : télédéclaration, montants, bio, justificatifs.</t>
  </si>
  <si>
    <t>Faire préciser : données consolidées, périmètre, ratios, cohérence.</t>
  </si>
  <si>
    <t>télédéclaration; montants; bio; justificatifs</t>
  </si>
  <si>
    <t>données consolidées; périmètre; ratios; cohérence</t>
  </si>
  <si>
    <t>montants</t>
  </si>
  <si>
    <t>justificatifs</t>
  </si>
  <si>
    <t>données consolidées</t>
  </si>
  <si>
    <t>Q109</t>
  </si>
  <si>
    <t>Audit interne</t>
  </si>
  <si>
    <t>Que doit vérifier un audit interne du marché alimentaire ?</t>
  </si>
  <si>
    <t>Que les achats, preuves et livraisons respectent le contrat.</t>
  </si>
  <si>
    <t>L’audit vérifie pièces, procédures, traçabilité, clauses, ratios EGAlim, substitutions, réception, factures et actions correctives.</t>
  </si>
  <si>
    <t>Faire citer : audit, contrat, preuves, livraisons.</t>
  </si>
  <si>
    <t>Faire préciser : procédures, ratios, substitutions, actions correctives.</t>
  </si>
  <si>
    <t>audit; contrat; preuves; livraisons</t>
  </si>
  <si>
    <t>procédures; ratios; substitutions; actions correctives</t>
  </si>
  <si>
    <t>procédures</t>
  </si>
  <si>
    <t>Q110</t>
  </si>
  <si>
    <t>Contrôle DDPP</t>
  </si>
  <si>
    <t>Pourquoi le suivi achat peut-il intéresser un contrôle externe ?</t>
  </si>
  <si>
    <t>Il montre l’organisation et les preuves de conformité.</t>
  </si>
  <si>
    <t>Un contrôle peut examiner cohérence PMS, traçabilité, étiquetage, preuves produits, conditions de réception et documentation contractuelle.</t>
  </si>
  <si>
    <t>Faire citer : contrôle, conformité, preuves, organisation.</t>
  </si>
  <si>
    <t>Faire préciser : PMS, étiquetage, documentation contractuelle, réception.</t>
  </si>
  <si>
    <t>contrôle; conformité; preuves; organisation</t>
  </si>
  <si>
    <t>PMS; étiquetage; documentation contractuelle; réception</t>
  </si>
  <si>
    <t>PMS</t>
  </si>
  <si>
    <t>Q111</t>
  </si>
  <si>
    <t>Litige fournisseur</t>
  </si>
  <si>
    <t>Comment documenter un litige fournisseur ?</t>
  </si>
  <si>
    <t>Garder les preuves, photos, bons et échanges.</t>
  </si>
  <si>
    <t>Constituer dossier : commande, BL, photos, réserves, courriels, clause applicable, impact, décision et action corrective.</t>
  </si>
  <si>
    <t>Faire citer : litige, preuves, photos, échanges.</t>
  </si>
  <si>
    <t>Faire préciser : clause applicable, impact, décision, réserves.</t>
  </si>
  <si>
    <t>litige; preuves; photos; échanges</t>
  </si>
  <si>
    <t>clause applicable; impact; décision; réserves</t>
  </si>
  <si>
    <t>litige</t>
  </si>
  <si>
    <t>photos</t>
  </si>
  <si>
    <t>échanges</t>
  </si>
  <si>
    <t>clause applicable</t>
  </si>
  <si>
    <t>impact</t>
  </si>
  <si>
    <t>Q112</t>
  </si>
  <si>
    <t>Pénalité appliquée</t>
  </si>
  <si>
    <t>Pourquoi ne pas appliquer une pénalité sans preuve ?</t>
  </si>
  <si>
    <t>Il faut pouvoir justifier le manquement.</t>
  </si>
  <si>
    <t>L’application doit respecter le CCAP : manquement caractérisé, preuve, proportionnalité, contradictoire éventuel et traçabilité.</t>
  </si>
  <si>
    <t>Faire citer : pénalité, preuve, manquement, justifier.</t>
  </si>
  <si>
    <t>Faire préciser : CCAP, proportionnalité, contradictoire, traçabilité.</t>
  </si>
  <si>
    <t>pénalité; preuve; manquement; justifier</t>
  </si>
  <si>
    <t>CCAP; proportionnalité; contradictoire; traçabilité</t>
  </si>
  <si>
    <t>manquement</t>
  </si>
  <si>
    <t>proportionnalité</t>
  </si>
  <si>
    <t>Q113</t>
  </si>
  <si>
    <t>Réunion fournisseur</t>
  </si>
  <si>
    <t>Comment préparer une réunion fournisseur efficace ?</t>
  </si>
  <si>
    <t>Venir avec les chiffres, problèmes et objectifs.</t>
  </si>
  <si>
    <t>Préparer indicateurs, écarts, exemples, clauses, décisions attendues, délais, responsables et compte rendu.</t>
  </si>
  <si>
    <t>Faire citer : réunion, chiffres, objectifs, problèmes.</t>
  </si>
  <si>
    <t>Faire préciser : indicateurs, clauses, responsables, compte rendu.</t>
  </si>
  <si>
    <t>réunion; chiffres; objectifs; problèmes</t>
  </si>
  <si>
    <t>indicateurs; clauses; responsables; compte rendu</t>
  </si>
  <si>
    <t>chiffres</t>
  </si>
  <si>
    <t>problèmes</t>
  </si>
  <si>
    <t>Q114</t>
  </si>
  <si>
    <t>Plan alimentaire</t>
  </si>
  <si>
    <t>Comment le plan alimentaire influence-t-il les achats ?</t>
  </si>
  <si>
    <t>Il détermine les familles de produits à commander.</t>
  </si>
  <si>
    <t>Il structure fréquences, qualité nutritionnelle, saisonnalité, volumes, substitutions et stratégie EGAlim par famille.</t>
  </si>
  <si>
    <t>Faire citer : plan alimentaire, familles, produits, commander.</t>
  </si>
  <si>
    <t>Faire préciser : fréquences, nutritionnelle, stratégie EGAlim, volumes.</t>
  </si>
  <si>
    <t>plan alimentaire; familles; produits; commander</t>
  </si>
  <si>
    <t>fréquences; nutritionnelle; stratégie EGAlim; volumes</t>
  </si>
  <si>
    <t>plan alimentaire</t>
  </si>
  <si>
    <t>Q115</t>
  </si>
  <si>
    <t>Gestion des restes</t>
  </si>
  <si>
    <t>Quel lien entre restes et achat responsable ?</t>
  </si>
  <si>
    <t>Moins de gaspillage aide à acheter mieux.</t>
  </si>
  <si>
    <t>La mesure des restes ajuste grammages, recettes, qualité produit, portions, commandes et budget disponible pour produits EGAlim.</t>
  </si>
  <si>
    <t>Faire citer : restes, gaspillage, acheter, mieux.</t>
  </si>
  <si>
    <t>Faire préciser : grammages, recettes, portions, budget disponible.</t>
  </si>
  <si>
    <t>restes; gaspillage; acheter; mieux</t>
  </si>
  <si>
    <t>grammages; recettes; portions; budget disponible</t>
  </si>
  <si>
    <t>acheter</t>
  </si>
  <si>
    <t>mieux</t>
  </si>
  <si>
    <t>Cuisine centrale</t>
  </si>
  <si>
    <t>Quelle contrainte d’achat est propre à une cuisine centrale ?</t>
  </si>
  <si>
    <t>Il faut gérer gros volumes, stockage, production et livraison.</t>
  </si>
  <si>
    <t>Le marché doit intégrer volumes massifiés, cadence, conditionnement, chaîne du froid/chaud, satellites, DLC, traçabilité et continuité de service.</t>
  </si>
  <si>
    <t>Faire citer : cuisine centrale, volumes, stockage, livraison.</t>
  </si>
  <si>
    <t>Faire préciser : conditionnement, chaîne du froid, satellites, continuité.</t>
  </si>
  <si>
    <t>cuisine centrale; volumes; stockage; livraison</t>
  </si>
  <si>
    <t>conditionnement; chaîne du froid; satellites; continuité</t>
  </si>
  <si>
    <t>cuisine centrale</t>
  </si>
  <si>
    <t>Q117</t>
  </si>
  <si>
    <t>Satellites</t>
  </si>
  <si>
    <t>Que prévoir pour livrer des points satellites ?</t>
  </si>
  <si>
    <t>Des horaires, températures, quantités et documents fiables.</t>
  </si>
  <si>
    <t>Les clauses doivent intégrer lieux multiples, créneaux, contenants, températures, BL par site, retours d’information et incidents.</t>
  </si>
  <si>
    <t>Faire citer : satellites, horaires, température, quantités.</t>
  </si>
  <si>
    <t>Faire préciser : lieux multiples, contenants, BL par site, incidents.</t>
  </si>
  <si>
    <t>satellites; horaires; température; quantités</t>
  </si>
  <si>
    <t>lieux multiples; contenants; BL par site; incidents</t>
  </si>
  <si>
    <t>satellites</t>
  </si>
  <si>
    <t>lieux multiples</t>
  </si>
  <si>
    <t>contenants</t>
  </si>
  <si>
    <t>Q118</t>
  </si>
  <si>
    <t>Liaison froide</t>
  </si>
  <si>
    <t>Quels achats doivent être adaptés à une liaison froide ?</t>
  </si>
  <si>
    <t>Produits compatibles avec refroidissement, stockage et remise en température.</t>
  </si>
  <si>
    <t>Choisir denrées et conditionnements compatibles avec process, DLC, texture après remise en température, sécurité sanitaire et qualité organoleptique.</t>
  </si>
  <si>
    <t>Faire citer : liaison froide, stockage, remise température, produits.</t>
  </si>
  <si>
    <t>Faire préciser : process, DLC, texture, sécurité sanitaire.</t>
  </si>
  <si>
    <t>liaison froide; stockage; remise température; produits</t>
  </si>
  <si>
    <t>process; DLC; texture; sécurité sanitaire</t>
  </si>
  <si>
    <t>liaison froide</t>
  </si>
  <si>
    <t>remise température</t>
  </si>
  <si>
    <t>process</t>
  </si>
  <si>
    <t>Q119</t>
  </si>
  <si>
    <t>Liaison chaude</t>
  </si>
  <si>
    <t>Quel point achat surveiller en liaison chaude ?</t>
  </si>
  <si>
    <t>Produits et livraisons doivent supporter le maintien en température.</t>
  </si>
  <si>
    <t>Le cahier des charges doit considérer délais, contenants, tenue organoleptique, températures réglementaires, logistique et service.</t>
  </si>
  <si>
    <t>Faire citer : liaison chaude, température, délais, contenants.</t>
  </si>
  <si>
    <t>Faire préciser : organoleptique, réglementaire, logistique, service.</t>
  </si>
  <si>
    <t>liaison chaude; température; délais; contenants</t>
  </si>
  <si>
    <t>organoleptique; réglementaire; logistique; service</t>
  </si>
  <si>
    <t>réglementaire</t>
  </si>
  <si>
    <t>Q120</t>
  </si>
  <si>
    <t>Conditionnement cuisine centrale</t>
  </si>
  <si>
    <t>Pourquoi le conditionnement influence-t-il l’achat ?</t>
  </si>
  <si>
    <t>Il doit être adapté aux bacs, portions et stockage.</t>
  </si>
  <si>
    <t>Il affecte rendement, pertes, ergonomie, refroidissement, remise en température, déchets, coût complet et sécurité.</t>
  </si>
  <si>
    <t>Faire citer : conditionnement, bacs, portions, stockage.</t>
  </si>
  <si>
    <t>Faire préciser : rendement, ergonomie, refroidissement, coût complet.</t>
  </si>
  <si>
    <t>conditionnement; bacs; portions; stockage</t>
  </si>
  <si>
    <t>rendement; ergonomie; refroidissement; coût complet</t>
  </si>
  <si>
    <t>rendement</t>
  </si>
  <si>
    <t>ergonomie</t>
  </si>
  <si>
    <t>Qualité gustative</t>
  </si>
  <si>
    <t>Comment intégrer la qualité gustative dans l’offre ?</t>
  </si>
  <si>
    <t>Prévoir dégustation, critères et retours convives.</t>
  </si>
  <si>
    <t>Définir critères organoleptiques, échantillons, essais, acceptabilité, tenue après production, saisonnalité et plan de progrès.</t>
  </si>
  <si>
    <t>Faire citer : goût, dégustation, convives, qualité.</t>
  </si>
  <si>
    <t>Faire préciser : organoleptique, essais, acceptabilité, tenue production.</t>
  </si>
  <si>
    <t>goût; dégustation; convives; qualité</t>
  </si>
  <si>
    <t>organoleptique; essais; acceptabilité; tenue production</t>
  </si>
  <si>
    <t>convives</t>
  </si>
  <si>
    <t>essais</t>
  </si>
  <si>
    <t>Q122</t>
  </si>
  <si>
    <t>Acceptabilité convives</t>
  </si>
  <si>
    <t>Pourquoi l’acceptabilité est-elle un critère d’achat ?</t>
  </si>
  <si>
    <t>Un produit durable non consommé crée du gaspillage.</t>
  </si>
  <si>
    <t>L’achat doit relier qualité produit, recette, texture, culture alimentaire, communication, test convives et mesure des restes.</t>
  </si>
  <si>
    <t>Faire citer : acceptabilité, convives, gaspillage, produit.</t>
  </si>
  <si>
    <t>Faire préciser : culture alimentaire, communication, test convives, mesure restes.</t>
  </si>
  <si>
    <t>acceptabilité; convives; gaspillage; produit</t>
  </si>
  <si>
    <t>culture alimentaire; communication; test convives; mesure restes</t>
  </si>
  <si>
    <t>culture alimentaire</t>
  </si>
  <si>
    <t>communication</t>
  </si>
  <si>
    <t>Q123</t>
  </si>
  <si>
    <t>Menus enfants</t>
  </si>
  <si>
    <t>Quelles précautions pour un marché destiné à des enfants ?</t>
  </si>
  <si>
    <t>Choisir des produits adaptés, sûrs et bien acceptés.</t>
  </si>
  <si>
    <t>Tenir compte nutrition, portions, allergènes, texture, éducation au goût, fréquence, saisonnalité et sécurité sanitaire.</t>
  </si>
  <si>
    <t>Faire citer : enfants, adapté, sûr, portions.</t>
  </si>
  <si>
    <t>Faire préciser : nutrition, allergènes, éducation goût, fréquence.</t>
  </si>
  <si>
    <t>enfants; adapté; sûr; portions</t>
  </si>
  <si>
    <t>nutrition; allergènes; éducation goût; fréquence</t>
  </si>
  <si>
    <t>enfants</t>
  </si>
  <si>
    <t>sûr</t>
  </si>
  <si>
    <t>Q124</t>
  </si>
  <si>
    <t>Menus personnes âgées</t>
  </si>
  <si>
    <t>Quels achats pour une restauration de personnes âgées ?</t>
  </si>
  <si>
    <t>Produits faciles à manger, nutritifs et de bonne qualité.</t>
  </si>
  <si>
    <t>Intégrer texture, densité nutritionnelle, enrichissement, plaisir, hydratation, allergies, refus alimentaires et régularité.</t>
  </si>
  <si>
    <t>Faire citer : personnes âgées, texture, nutritif, qualité.</t>
  </si>
  <si>
    <t>Faire préciser : densité nutritionnelle, enrichissement, hydratation, refus.</t>
  </si>
  <si>
    <t>personnes âgées; texture; nutritif; qualité</t>
  </si>
  <si>
    <t>densité nutritionnelle; enrichissement; hydratation; refus</t>
  </si>
  <si>
    <t>personnes âgées</t>
  </si>
  <si>
    <t>nutritif</t>
  </si>
  <si>
    <t>densité nutritionnelle</t>
  </si>
  <si>
    <t>enrichissement</t>
  </si>
  <si>
    <t>Q125</t>
  </si>
  <si>
    <t>Comment sécuriser les achats pour textures modifiées ?</t>
  </si>
  <si>
    <t>Produits adaptés à la texture demandée et sûrs.</t>
  </si>
  <si>
    <t>Spécifier granulométrie, tenue, enrichissement, remise en température, allergènes, qualité gustative et conformité aux besoins des convives.</t>
  </si>
  <si>
    <t>Faire citer : texture modifiée, adapté, sûr, tenir.</t>
  </si>
  <si>
    <t>Faire préciser : granulométrie, enrichissement, allergènes, remise température.</t>
  </si>
  <si>
    <t>texture modifiée; adapté; sûr; tenir</t>
  </si>
  <si>
    <t>granulométrie; enrichissement; allergènes; remise température</t>
  </si>
  <si>
    <t>texture modifiée</t>
  </si>
  <si>
    <t>tenir</t>
  </si>
  <si>
    <t>granulométrie</t>
  </si>
  <si>
    <t>Menus végétariens</t>
  </si>
  <si>
    <t>Pourquoi les achats doivent anticiper les menus végétariens ?</t>
  </si>
  <si>
    <t>Pour avoir des protéines végétales et recettes correctes.</t>
  </si>
  <si>
    <t>Prévoir légumineuses, céréales, œufs/laitages si utilisés, produits bio, qualité nutritionnelle, acceptabilité et maîtrise des allergènes.</t>
  </si>
  <si>
    <t>Faire citer : végétarien, protéines, légumineuses, recettes.</t>
  </si>
  <si>
    <t>Faire préciser : céréales, qualité nutritionnelle, allergènes, acceptabilité.</t>
  </si>
  <si>
    <t>végétarien; protéines; légumineuses; recettes</t>
  </si>
  <si>
    <t>céréales; qualité nutritionnelle; allergènes; acceptabilité</t>
  </si>
  <si>
    <t>qualité nutritionnelle</t>
  </si>
  <si>
    <t>Q127</t>
  </si>
  <si>
    <t>Diversification protéique</t>
  </si>
  <si>
    <t>Comment l’achat soutient-il la diversification protéique ?</t>
  </si>
  <si>
    <t>En achetant plus de légumineuses, céréales et alternatives adaptées.</t>
  </si>
  <si>
    <t>Le marché peut structurer lots, fréquences, qualité, recettes, coût complet, formation cuisine et suivi d’acceptabilité.</t>
  </si>
  <si>
    <t>Faire citer : protéines, légumineuses, alternatives, céréales.</t>
  </si>
  <si>
    <t>Faire préciser : lots, fréquences, coût complet, formation cuisine.</t>
  </si>
  <si>
    <t>protéines; légumineuses; alternatives; céréales</t>
  </si>
  <si>
    <t>lots; fréquences; coût complet; formation cuisine</t>
  </si>
  <si>
    <t>alternatives</t>
  </si>
  <si>
    <t>Q128</t>
  </si>
  <si>
    <t>Menus religieux ou préférences</t>
  </si>
  <si>
    <t>Pourquoi distinguer obligation EGAlim et demandes particulières ?</t>
  </si>
  <si>
    <t>EGAlim concerne la qualité des achats, pas toutes les préférences.</t>
  </si>
  <si>
    <t>Le marché doit distinguer obligations réglementaires, choix de gestion, régimes médicaux, préférences culturelles et information convive.</t>
  </si>
  <si>
    <t>Faire citer : préférences, qualité, obligation, distinguer.</t>
  </si>
  <si>
    <t>Faire préciser : régimes médicaux, choix gestion, information convive, culturel.</t>
  </si>
  <si>
    <t>préférences; qualité; obligation; distinguer</t>
  </si>
  <si>
    <t>régimes médicaux; choix gestion; information convive; culturel</t>
  </si>
  <si>
    <t>préférences</t>
  </si>
  <si>
    <t>distinguer</t>
  </si>
  <si>
    <t>régimes médicaux</t>
  </si>
  <si>
    <t>choix gestion</t>
  </si>
  <si>
    <t>Q129</t>
  </si>
  <si>
    <t>Quelles informations achat peuvent être utiles aux convives ?</t>
  </si>
  <si>
    <t>Origine quand elle est prévue, labels, bio et allergènes.</t>
  </si>
  <si>
    <t>L’information doit être exacte, vérifiable et cohérente avec fiches produits, menus, affichage, allergènes, labels et réglementation.</t>
  </si>
  <si>
    <t>Faire citer : information, convive, labels, allergènes.</t>
  </si>
  <si>
    <t>Faire préciser : vérifiable, affichage, fiches produits, réglementation.</t>
  </si>
  <si>
    <t>information; convive; labels; allergènes</t>
  </si>
  <si>
    <t>vérifiable; affichage; fiches produits; réglementation</t>
  </si>
  <si>
    <t>vérifiable</t>
  </si>
  <si>
    <t>affichage</t>
  </si>
  <si>
    <t>Q130</t>
  </si>
  <si>
    <t>Communication menu</t>
  </si>
  <si>
    <t>Comment éviter une communication trompeuse sur les produits ?</t>
  </si>
  <si>
    <t>Ne pas annoncer local ou bio sans preuve.</t>
  </si>
  <si>
    <t>Toute mention bio, local, durable, label ou origine doit être justifiée, actualisée et cohérente avec livraison et factures.</t>
  </si>
  <si>
    <t>Faire citer : communication, preuve, bio, local.</t>
  </si>
  <si>
    <t>Faire préciser : mention, justifiée, actualisée, factures.</t>
  </si>
  <si>
    <t>communication; preuve; bio; local</t>
  </si>
  <si>
    <t>mention; justifiée; actualisée; factures</t>
  </si>
  <si>
    <t>mention</t>
  </si>
  <si>
    <t>Q131</t>
  </si>
  <si>
    <t>Formation équipes</t>
  </si>
  <si>
    <t>Pourquoi former les équipes de cuisine et réception ?</t>
  </si>
  <si>
    <t>Elles doivent comprendre les critères et preuves attendus.</t>
  </si>
  <si>
    <t>La formation relie clauses, contrôles réception, substitutions, preuves EGAlim, allergènes, non-conformités et remontée d’écarts.</t>
  </si>
  <si>
    <t>Faire citer : former, équipe, critères, preuves.</t>
  </si>
  <si>
    <t>Faire préciser : contrôles réception, substitutions, remontée écarts, clauses.</t>
  </si>
  <si>
    <t>former; équipe; critères; preuves</t>
  </si>
  <si>
    <t>contrôles réception; substitutions; remontée écarts; clauses</t>
  </si>
  <si>
    <t>former</t>
  </si>
  <si>
    <t>contrôles réception</t>
  </si>
  <si>
    <t>Q132</t>
  </si>
  <si>
    <t>Service en salle</t>
  </si>
  <si>
    <t>Quel rôle le service peut-il jouer dans la réussite EGAlim ?</t>
  </si>
  <si>
    <t>Expliquer les produits et observer les retours convives.</t>
  </si>
  <si>
    <t>Le service contribue à l’acceptabilité par information, valorisation, remontée restes, questions convives et cohérence avec affichage.</t>
  </si>
  <si>
    <t>Faire citer : service, expliquer, convives, retours.</t>
  </si>
  <si>
    <t>Faire préciser : valorisation, remontée restes, affichage, acceptabilité.</t>
  </si>
  <si>
    <t>service; expliquer; convives; retours</t>
  </si>
  <si>
    <t>valorisation; remontée restes; affichage; acceptabilité</t>
  </si>
  <si>
    <t>expliquer</t>
  </si>
  <si>
    <t>valorisation</t>
  </si>
  <si>
    <t>remontée restes</t>
  </si>
  <si>
    <t>Q133</t>
  </si>
  <si>
    <t>Gestion des substitutions menu</t>
  </si>
  <si>
    <t>Comment informer en cas de substitution de menu ?</t>
  </si>
  <si>
    <t>Mettre à jour les informations et prévenir les équipes.</t>
  </si>
  <si>
    <t>La substitution doit être tracée, validée, compatible allergènes, information convive et impact EGAlim/reporting mis à jour.</t>
  </si>
  <si>
    <t>Faire citer : substitution, informer, équipe, menu.</t>
  </si>
  <si>
    <t>Faire préciser : tracée, allergènes, reporting, validée.</t>
  </si>
  <si>
    <t>substitution; informer; équipe; menu</t>
  </si>
  <si>
    <t>tracée; allergènes; reporting; validée</t>
  </si>
  <si>
    <t>menu</t>
  </si>
  <si>
    <t>Q134</t>
  </si>
  <si>
    <t>Produits ultra-transformés</t>
  </si>
  <si>
    <t>Pourquoi surveiller la part de produits ultra-transformés ?</t>
  </si>
  <si>
    <t>Pour garder une qualité nutritionnelle et culinaire.</t>
  </si>
  <si>
    <t>Même si l’achat est conforme, la politique alimentaire doit suivre composition, additifs, nutrition, acceptabilité et objectifs de santé publique.</t>
  </si>
  <si>
    <t>Faire citer : ultra-transformé, nutrition, qualité, composition.</t>
  </si>
  <si>
    <t>Faire préciser : additifs, santé publique, politique alimentaire, acceptabilité.</t>
  </si>
  <si>
    <t>ultra-transformé; nutrition; qualité; composition</t>
  </si>
  <si>
    <t>additifs; santé publique; politique alimentaire; acceptabilité</t>
  </si>
  <si>
    <t>ultra-transformé</t>
  </si>
  <si>
    <t>additifs</t>
  </si>
  <si>
    <t>santé publique</t>
  </si>
  <si>
    <t>Q135</t>
  </si>
  <si>
    <t>Cuisine maison</t>
  </si>
  <si>
    <t>Quel lien entre fait maison et achat alimentaire ?</t>
  </si>
  <si>
    <t>Acheter des produits bruts aide à cuisiner sur place.</t>
  </si>
  <si>
    <t>Les produits bruts ou peu transformés facilitent qualité culinaire, maîtrise composition, allergènes, coûts, saisonnalité et valorisation des filières.</t>
  </si>
  <si>
    <t>Faire citer : fait maison, produits bruts, cuisiner, qualité.</t>
  </si>
  <si>
    <t>Faire préciser : peu transformés, composition, coûts, filières.</t>
  </si>
  <si>
    <t>fait maison; produits bruts; cuisiner; qualité</t>
  </si>
  <si>
    <t>peu transformés; composition; coûts; filières</t>
  </si>
  <si>
    <t>fait maison</t>
  </si>
  <si>
    <t>produits bruts</t>
  </si>
  <si>
    <t>cuisiner</t>
  </si>
  <si>
    <t>peu transformés</t>
  </si>
  <si>
    <t>Risque contentieux</t>
  </si>
  <si>
    <t>Quel risque si le cahier des charges favorise ouvertement une origine ?</t>
  </si>
  <si>
    <t>Le marché peut être contesté.</t>
  </si>
  <si>
    <t>Une préférence nationale ou locale non justifiée expose à rupture d’égalité, atteinte à la concurrence, recours et fragilisation de la procédure.</t>
  </si>
  <si>
    <t>Faire citer : risque, origine, contesté, marché.</t>
  </si>
  <si>
    <t>Faire préciser : préférence nationale, concurrence, recours, procédure.</t>
  </si>
  <si>
    <t>risque; origine; contesté; marché</t>
  </si>
  <si>
    <t>préférence nationale; concurrence; recours; procédure</t>
  </si>
  <si>
    <t>contesté</t>
  </si>
  <si>
    <t>préférence nationale</t>
  </si>
  <si>
    <t>Q137</t>
  </si>
  <si>
    <t>Risque sans preuve</t>
  </si>
  <si>
    <t>Quel risque si les produits EGAlim ne sont pas justifiés ?</t>
  </si>
  <si>
    <t>Ils peuvent ne pas être comptés.</t>
  </si>
  <si>
    <t>Sans preuve exploitable, les achats ne sécurisent ni le calcul des ratios, ni l’audit, ni la déclaration, ni la liquidation du marché.</t>
  </si>
  <si>
    <t>Faire citer : preuve, compter, ratio, audit.</t>
  </si>
  <si>
    <t>Faire préciser : déclaration, liquidation, preuve exploitable, ratios.</t>
  </si>
  <si>
    <t>preuve; compter; ratio; audit</t>
  </si>
  <si>
    <t>déclaration; liquidation; preuve exploitable; ratios</t>
  </si>
  <si>
    <t>compter</t>
  </si>
  <si>
    <t>ratio</t>
  </si>
  <si>
    <t>déclaration</t>
  </si>
  <si>
    <t>Q138</t>
  </si>
  <si>
    <t>Risque fournisseur unique</t>
  </si>
  <si>
    <t>Pourquoi éviter de construire le marché autour d’un seul fournisseur ?</t>
  </si>
  <si>
    <t>Cela réduit la concurrence et peut bloquer l’approvisionnement.</t>
  </si>
  <si>
    <t>Le besoin doit éviter dépendance excessive, spécifications orientées, rupture d’approvisionnement et risque d’irrégularité.</t>
  </si>
  <si>
    <t>Faire citer : fournisseur unique, concurrence, approvisionnement, risque.</t>
  </si>
  <si>
    <t>Faire préciser : dépendance, spécifications orientées, rupture, irrégularité.</t>
  </si>
  <si>
    <t>fournisseur unique; concurrence; approvisionnement; risque</t>
  </si>
  <si>
    <t>dépendance; spécifications orientées; rupture; irrégularité</t>
  </si>
  <si>
    <t>fournisseur unique</t>
  </si>
  <si>
    <t>dépendance</t>
  </si>
  <si>
    <t>spécifications orientées</t>
  </si>
  <si>
    <t>Q139</t>
  </si>
  <si>
    <t>Risque prix anormalement bas</t>
  </si>
  <si>
    <t>Que surveiller face à une offre très basse ?</t>
  </si>
  <si>
    <t>Vérifier qu’elle permet bien la qualité demandée.</t>
  </si>
  <si>
    <t>Une offre anormalement basse peut cacher impossibilité d’exécution, qualité dégradée, non-respect des clauses ou absence de preuves.</t>
  </si>
  <si>
    <t>Faire citer : prix bas, qualité, vérifier, offre.</t>
  </si>
  <si>
    <t>Faire préciser : offre anormalement basse, exécution, clauses, preuves.</t>
  </si>
  <si>
    <t>prix bas; qualité; vérifier; offre</t>
  </si>
  <si>
    <t>offre anormalement basse; exécution; clauses; preuves</t>
  </si>
  <si>
    <t>prix bas</t>
  </si>
  <si>
    <t>offre anormalement basse</t>
  </si>
  <si>
    <t>Q140</t>
  </si>
  <si>
    <t>Risque sur spécifications floues</t>
  </si>
  <si>
    <t>Pourquoi une spécification floue est-elle dangereuse ?</t>
  </si>
  <si>
    <t>Elle rend les offres difficiles à comparer.</t>
  </si>
  <si>
    <t>Elle entraîne interprétations divergentes, litiges, produits non conformes, contrôle impossible et reporting inutilisable.</t>
  </si>
  <si>
    <t>Faire citer : flou, comparer, litige, contrôle.</t>
  </si>
  <si>
    <t>Faire préciser : interprétations, non-conformes, reporting inutilisable, contrôle impossible.</t>
  </si>
  <si>
    <t>flou; comparer; litige; contrôle</t>
  </si>
  <si>
    <t>interprétations; non-conformes; reporting inutilisable; contrôle impossible</t>
  </si>
  <si>
    <t>flou</t>
  </si>
  <si>
    <t>interprétations</t>
  </si>
  <si>
    <t>non-conformes</t>
  </si>
  <si>
    <t>Risque sur pondération</t>
  </si>
  <si>
    <t>Que provoque une pondération mal pensée ?</t>
  </si>
  <si>
    <t>Elle peut choisir le moins cher au lieu du mieux adapté.</t>
  </si>
  <si>
    <t>Une pondération déséquilibrée peut neutraliser les objectifs qualité/durabilité, décourager produits EGAlim et fragiliser la cohérence de l’achat.</t>
  </si>
  <si>
    <t>Faire citer : pondération, moins cher, qualité, durable.</t>
  </si>
  <si>
    <t>Faire préciser : déséquilibrée, neutraliser objectifs, cohérence achat, EGAlim.</t>
  </si>
  <si>
    <t>pondération; moins cher; qualité; durable</t>
  </si>
  <si>
    <t>déséquilibrée; neutraliser objectifs; cohérence achat; EGAlim</t>
  </si>
  <si>
    <t>moins cher</t>
  </si>
  <si>
    <t>déséquilibrée</t>
  </si>
  <si>
    <t>neutraliser objectifs</t>
  </si>
  <si>
    <t>Q142</t>
  </si>
  <si>
    <t>Pilotage budgétaire</t>
  </si>
  <si>
    <t>Comment piloter le budget sans abandonner EGAlim ?</t>
  </si>
  <si>
    <t>Suivre prix, menus, gaspillage et volumes.</t>
  </si>
  <si>
    <t>Utiliser coût complet, arbitrage menus, réduction gaspillage, saisonnalité, allotissement, négociation permise et clause de révision.</t>
  </si>
  <si>
    <t>Faire citer : budget, prix, gaspillage, volumes.</t>
  </si>
  <si>
    <t>Faire préciser : coût complet, arbitrage menus, révision, saisonnalité.</t>
  </si>
  <si>
    <t>budget; prix; gaspillage; volumes</t>
  </si>
  <si>
    <t>coût complet; arbitrage menus; révision; saisonnalité</t>
  </si>
  <si>
    <t>arbitrage menus</t>
  </si>
  <si>
    <t>Q143</t>
  </si>
  <si>
    <t>Plan d’action annuel</t>
  </si>
  <si>
    <t>Que doit contenir un plan d’action EGAlim annuel ?</t>
  </si>
  <si>
    <t>Objectifs, achats à améliorer, responsables et dates.</t>
  </si>
  <si>
    <t>Diagnostic, objectifs chiffrés, familles prioritaires, clauses à modifier, indicateurs, responsables, échéances et bilan.</t>
  </si>
  <si>
    <t>Faire citer : plan action, objectifs, responsables, dates.</t>
  </si>
  <si>
    <t>Faire préciser : diagnostic, familles prioritaires, indicateurs, bilan.</t>
  </si>
  <si>
    <t>plan action; objectifs; responsables; dates</t>
  </si>
  <si>
    <t>diagnostic; familles prioritaires; indicateurs; bilan</t>
  </si>
  <si>
    <t>plan action</t>
  </si>
  <si>
    <t>responsables</t>
  </si>
  <si>
    <t>dates</t>
  </si>
  <si>
    <t>familles prioritaires</t>
  </si>
  <si>
    <t>Q144</t>
  </si>
  <si>
    <t>Maturité achat</t>
  </si>
  <si>
    <t>Comment évaluer la maturité d’un service achat sur EGAlim ?</t>
  </si>
  <si>
    <t>Regarder s’il suit ses achats et améliore ses marchés.</t>
  </si>
  <si>
    <t>Évaluer sourcing, données, clauses, reporting, contrôle, dialogue fournisseurs, formation interne et progression annuelle des ratios.</t>
  </si>
  <si>
    <t>Faire citer : maturité, suivi, achats, amélioration.</t>
  </si>
  <si>
    <t>Faire préciser : sourcing, données, dialogue fournisseurs, progression ratios.</t>
  </si>
  <si>
    <t>maturité; suivi; achats; amélioration</t>
  </si>
  <si>
    <t>sourcing; données; dialogue fournisseurs; progression ratios</t>
  </si>
  <si>
    <t>données</t>
  </si>
  <si>
    <t>Q145</t>
  </si>
  <si>
    <t>Répertoire de clauses</t>
  </si>
  <si>
    <t>Comment utiliser un répertoire de clauses sans copier-coller aveugle ?</t>
  </si>
  <si>
    <t>Choisir les clauses adaptées au besoin.</t>
  </si>
  <si>
    <t>Adapter chaque clause au produit, au marché, aux capacités fournisseurs, au contrôle possible et aux objectifs de la collectivité.</t>
  </si>
  <si>
    <t>Faire citer : clauses, adapter, besoin, produit.</t>
  </si>
  <si>
    <t>Faire préciser : capacités fournisseurs, contrôle possible, objectifs collectivité, marché.</t>
  </si>
  <si>
    <t>clauses; adapter; besoin; produit</t>
  </si>
  <si>
    <t>capacités fournisseurs; contrôle possible; objectifs collectivité; marché</t>
  </si>
  <si>
    <t>capacités fournisseurs</t>
  </si>
  <si>
    <t>contrôle possible</t>
  </si>
  <si>
    <t>Q146</t>
  </si>
  <si>
    <t>Indicateur d’origine</t>
  </si>
  <si>
    <t>Peut-on suivre l’origine des produits dans un tableau de bord ?</t>
  </si>
  <si>
    <t>Oui pour connaître les achats, mais sans en faire une obligation illégale.</t>
  </si>
  <si>
    <t>Le suivi d’origine peut éclairer la stratégie, si la consultation reste non discriminatoire et fondée sur critères objectifs.</t>
  </si>
  <si>
    <t>Faire citer : origine, suivre, tableau, achats.</t>
  </si>
  <si>
    <t>Faire préciser : non discriminatoire, critères objectifs, stratégie, consultation.</t>
  </si>
  <si>
    <t>origine; suivre; tableau; achats</t>
  </si>
  <si>
    <t>non discriminatoire; critères objectifs; stratégie; consultation</t>
  </si>
  <si>
    <t>tableau</t>
  </si>
  <si>
    <t>non discriminatoire</t>
  </si>
  <si>
    <t>critères objectifs</t>
  </si>
  <si>
    <t>Q147</t>
  </si>
  <si>
    <t>Dialogue avec élus</t>
  </si>
  <si>
    <t>Comment expliquer aux élus la limite sur l’origine française ?</t>
  </si>
  <si>
    <t>Dire qu’on ne peut pas imposer l’origine mais qu’on peut agir légalement.</t>
  </si>
  <si>
    <t>Présenter les leviers : besoin, qualité, saisonnalité, allotissement, délais justifiés, labels équivalents, clauses environnementales et suivi.</t>
  </si>
  <si>
    <t>Faire citer : élus, origine, légal, qualité.</t>
  </si>
  <si>
    <t>Faire préciser : allotissement, labels équivalents, clauses environnementales, délais justifiés.</t>
  </si>
  <si>
    <t>élus; origine; légal; qualité</t>
  </si>
  <si>
    <t>allotissement; labels équivalents; clauses environnementales; délais justifiés</t>
  </si>
  <si>
    <t>élus</t>
  </si>
  <si>
    <t>légal</t>
  </si>
  <si>
    <t>allotissement</t>
  </si>
  <si>
    <t>labels équivalents</t>
  </si>
  <si>
    <t>Q148</t>
  </si>
  <si>
    <t>Dialogue avec producteurs</t>
  </si>
  <si>
    <t>Comment intégrer les producteurs au travail sans fausser le marché ?</t>
  </si>
  <si>
    <t>Les écouter pendant le sourcing mais garder les mêmes règles pour tous.</t>
  </si>
  <si>
    <t>Organiser sourcing transparent, réunions ouvertes, traçabilité, informations identiques et traduction en exigences neutres dans les pièces.</t>
  </si>
  <si>
    <t>Faire citer : producteurs, sourcing, règles, écouter.</t>
  </si>
  <si>
    <t>Faire préciser : réunions ouvertes, traçabilité, exigences neutres, informations identiques.</t>
  </si>
  <si>
    <t>producteurs; sourcing; règles; écouter</t>
  </si>
  <si>
    <t>réunions ouvertes; traçabilité; exigences neutres; informations identiques</t>
  </si>
  <si>
    <t>producteurs</t>
  </si>
  <si>
    <t>écouter</t>
  </si>
  <si>
    <t>réunions ouvertes</t>
  </si>
  <si>
    <t>Q149</t>
  </si>
  <si>
    <t>Amélioration continue</t>
  </si>
  <si>
    <t>Pourquoi le marché doit-il prévoir une amélioration continue ?</t>
  </si>
  <si>
    <t>Les objectifs progressent avec le temps et les fournisseurs.</t>
  </si>
  <si>
    <t>Elle permet trajectoire réaliste, suivi d’indicateurs, revues, corrections, montée en gamme, réduction gaspillage et sécurisation budgétaire.</t>
  </si>
  <si>
    <t>Faire citer : amélioration, objectifs, fournisseurs, progresser.</t>
  </si>
  <si>
    <t>Faire préciser : trajectoire, revues, montée en gamme, sécurisation budgétaire.</t>
  </si>
  <si>
    <t>amélioration; objectifs; fournisseurs; progresser</t>
  </si>
  <si>
    <t>trajectoire; revues; montée en gamme; sécurisation budgétaire</t>
  </si>
  <si>
    <t>trajectoire</t>
  </si>
  <si>
    <t>revues</t>
  </si>
  <si>
    <t>Synthèse méthode complète</t>
  </si>
  <si>
    <t>Quelle méthode complète appliquer pour transformer un marché alimentaire vers EGAlim ?</t>
  </si>
  <si>
    <t>Diagnostiquer, sourcer, allotir, écrire les clauses, contrôler et améliorer.</t>
  </si>
  <si>
    <t>Enchaîner diagnostic achats, sourcing neutre, définition du besoin, allotissement, clauses contrôlables, critères pondérés, preuves, reporting, contrôle d’exécution, bilan et plan de progrès.</t>
  </si>
  <si>
    <t>Faire citer : diagnostic, sourcing, clauses, contrôle.</t>
  </si>
  <si>
    <t>Faire préciser : définition besoin, critères pondérés, reporting, bilan, plan progrès.</t>
  </si>
  <si>
    <t>diagnostic; sourcing; clauses; contrôle</t>
  </si>
  <si>
    <t>définition besoin; critères pondérés; reporting; bilan; plan progrès</t>
  </si>
  <si>
    <t>définition besoin</t>
  </si>
  <si>
    <t>critères pondérés</t>
  </si>
  <si>
    <t>50%</t>
  </si>
  <si>
    <t>HT</t>
  </si>
  <si>
    <t>produits biologiques</t>
  </si>
  <si>
    <t>total achats</t>
  </si>
  <si>
    <t>preuve documentaire</t>
  </si>
  <si>
    <t>équivalence</t>
  </si>
  <si>
    <t>100%</t>
  </si>
  <si>
    <t>État</t>
  </si>
  <si>
    <t>contrôle d’exécution</t>
  </si>
  <si>
    <t>consolidation</t>
  </si>
  <si>
    <t>objectifs EGAlim</t>
  </si>
  <si>
    <t>attestation</t>
  </si>
  <si>
    <t>cumul annuel</t>
  </si>
  <si>
    <t>éligibles</t>
  </si>
  <si>
    <t>transmission données</t>
  </si>
  <si>
    <t>obligations</t>
  </si>
  <si>
    <t>variantes</t>
  </si>
  <si>
    <t>plan de progrès</t>
  </si>
  <si>
    <t>égalité de traitement</t>
  </si>
  <si>
    <t>opérateur</t>
  </si>
  <si>
    <t>contestation</t>
  </si>
  <si>
    <t>méthode de contrôle</t>
  </si>
  <si>
    <t>contrôlable</t>
  </si>
  <si>
    <t>proportionnée</t>
  </si>
  <si>
    <t>comparables</t>
  </si>
  <si>
    <t>autorisées</t>
  </si>
  <si>
    <t>préférence d’origine</t>
  </si>
  <si>
    <t>alimentaire</t>
  </si>
  <si>
    <t>preuves EGAlim</t>
  </si>
  <si>
    <t>information acheteur</t>
  </si>
  <si>
    <t>proximité seule</t>
  </si>
  <si>
    <t>preuve contrôlable</t>
  </si>
  <si>
    <t>méthode annoncée</t>
  </si>
  <si>
    <t>non-conformité</t>
  </si>
  <si>
    <t>reporting incomplet</t>
  </si>
  <si>
    <t>formule</t>
  </si>
  <si>
    <t>orienter</t>
  </si>
  <si>
    <t>pièces</t>
  </si>
  <si>
    <t>signes qualité</t>
  </si>
  <si>
    <t>saisonnalité</t>
  </si>
  <si>
    <t>engagement filière</t>
  </si>
  <si>
    <t>comparaison</t>
  </si>
  <si>
    <t>éligibilité</t>
  </si>
  <si>
    <t>simulation</t>
  </si>
  <si>
    <t>commande ferme</t>
  </si>
  <si>
    <t>disponibilité</t>
  </si>
  <si>
    <t>engagements</t>
  </si>
  <si>
    <t>traçabilité évaluation</t>
  </si>
  <si>
    <t>contraintes filière</t>
  </si>
  <si>
    <t>favoritisme</t>
  </si>
  <si>
    <t>simplification</t>
  </si>
  <si>
    <t>Auteur : Joel Leboucher • Rochefort sur Mer |  Date : 17 Mai 2026  |  heure : 12h30 |  Document réalisé avec l'aide de ChatGPT 😊</t>
  </si>
  <si>
    <t>1. À quoi sert ce moteur ?</t>
  </si>
  <si>
    <t>Rôle principal</t>
  </si>
  <si>
    <t>Analyser une réponse libre saisie par un apprenant CFA ou un professionnel, puis comparer cette réponse à des critères attendus.</t>
  </si>
  <si>
    <t>Ce que le moteur mesure</t>
  </si>
  <si>
    <t>Notions présentes, notions manquantes, vocabulaire terrain, vocabulaire technique, erreurs critiques, progression après correction.</t>
  </si>
  <si>
    <t>Ce qu’il produit</t>
  </si>
  <si>
    <t>Une note, un diagnostic lisible, des manques à corriger, des alertes éventuelles et une relance formateur adaptée au niveau CFA ou PRO.</t>
  </si>
  <si>
    <t>Logique pédagogique</t>
  </si>
  <si>
    <t>La même question peut être posée à un CFA et à un PRO. La différence se situe dans les attendus, les critères, le vocabulaire et le niveau d’exigence.</t>
  </si>
  <si>
    <t>Limite volontaire</t>
  </si>
  <si>
    <t>Ce moteur aide à apprendre et à objectiver une réponse. Il ne remplace pas le jugement du formateur, la validation réglementaire, les essais terrain ou l’expertise métier.</t>
  </si>
  <si>
    <t>Principe qualité</t>
  </si>
  <si>
    <t>Une note sans diagnostic ne suffit pas. Le moteur doit expliquer pourquoi la réponse est juste, partielle, dangereuse ou insuffisamment professionnelle.</t>
  </si>
  <si>
    <t>(Je fournis la base. Vous construisez votre outil)</t>
  </si>
  <si>
    <t>avec valeurs ou texte-with values or text-con valores o texto</t>
  </si>
  <si>
    <t>Fin du document cellule &gt;End of the “cell” document &gt;Fin del documento “celda” &gt;</t>
  </si>
  <si>
    <t>cellules vides - empty cells - celdas vacías</t>
  </si>
  <si>
    <t>Transmission des savoirs faire</t>
  </si>
  <si>
    <t>🇬🇧 Passing on Know-How</t>
  </si>
  <si>
    <t>🇪🇸 Transmisión del Saber Hacer</t>
  </si>
  <si>
    <t>Madame..Monsieur….Bonjour</t>
  </si>
  <si>
    <t>Dear Sir or Madam,</t>
  </si>
  <si>
    <t>Señora, Señor:</t>
  </si>
  <si>
    <t>Sur ce site, vous trouverez des exemples d’utilitaires issus de l’UPRT, fondés sur l’expérience et les savoir-faire de la restauration collective,</t>
  </si>
  <si>
    <t xml:space="preserve">On this site, you’ll find a selection of tools from UPRT, based on the experience and expertise of collective </t>
  </si>
  <si>
    <t>En este sitio encontrará ejemplos de herramientas procedentes del UPRT, basadas en la experiencia y los conocimientos de la restauración colectiva,</t>
  </si>
  <si>
    <t>et adaptables à la restauration commerciale.</t>
  </si>
  <si>
    <t>catering professionals, and adaptable to commercial food service.</t>
  </si>
  <si>
    <t xml:space="preserve"> y adaptables a la restauración comercial.</t>
  </si>
  <si>
    <t>L’objectif de ces documents est bien sûr de pouvoir les utiliser, mais surtout de nourrir la réflexion grâce à des exemples concrets</t>
  </si>
  <si>
    <t xml:space="preserve">The purpose of these documents is, of course, to be used — but more importantly, to encourage critical thinking through practical examples, </t>
  </si>
  <si>
    <t>El objetivo de estos documentos no es solo que se utilicen, sino también alimentar la reflexión mediante ejemplos concretos</t>
  </si>
  <si>
    <t>et de développer la capacité à penser, analyser et maîtriser ce que l’on fait.</t>
  </si>
  <si>
    <t>and to help develop the ability to think, analyze, and truly understand what we do.</t>
  </si>
  <si>
    <t>, y fomentar la capacidad de pensar, analizar y dominar lo que se hace.</t>
  </si>
  <si>
    <t>Un jeune en formation (CFA, lycée hôtelier, etc.) ou un professionnel en activité n’a pas toujours le temps d’apprendre les bases d’un tableur s’il n’a pas été initié.</t>
  </si>
  <si>
    <t>A young person in training (CFA, hospitality school, etc.) or an active professional often lacks time to learn spreadsheet basics if they haven't been introduced to them before.</t>
  </si>
  <si>
    <t>Un joven en formación (CFA, escuela de hostelería, etc.) o un profesional en activo no siempre tiene tiempo para aprender los fundamentos de una hoja de cálculo si nunca se le ha enseñado.</t>
  </si>
  <si>
    <t>En revanche, en partant de modèles existants, il peut progressivement apprendre à découper, coller, mettre en forme, utiliser formules et fonctions.</t>
  </si>
  <si>
    <t>However, starting from ready-made templates, they can gradually learn to break things down, copy, format, and use formulas and functions.</t>
  </si>
  <si>
    <t>Sin embargo, a partir de modelos ya hechos, puede aprender poco a poco a estructurar, copiar, dar formato y utilizar fórmulas y funciones.</t>
  </si>
  <si>
    <t>C’est pourquoi j’invite l’internaute à télécharger sur son disque dur les documents disponibles dans les archives de ce site,</t>
  </si>
  <si>
    <t xml:space="preserve">That’s why I encourage visitors to download these materials onto their hard drive, </t>
  </si>
  <si>
    <t xml:space="preserve">Por eso animo a los usuarios a descargar estos documentos en su disco duro, para crearse una “webteca” o biblioteca personal, </t>
  </si>
  <si>
    <t>afin de se constituer une “webthèque” ou “nethèque” personnelle, à consulter et exploiter au moment opportun.</t>
  </si>
  <si>
    <t>to build their own “web library” — a personal resource they can consult and use when the time is right.</t>
  </si>
  <si>
    <t>que puedan consultar y aprovechar cuando lo necesiten.</t>
  </si>
  <si>
    <t xml:space="preserve">Tendez la main, partagez vos savoir-faire : vos essais, vos erreurs et votre ténacité </t>
  </si>
  <si>
    <t>Reach out, share your know-how: your attempts, mistakes, and determination are stepping stones</t>
  </si>
  <si>
    <t>Tiende la mano, comparte tus saberes: tus intentos, tus errores y tu perseverancia son impulsores</t>
  </si>
  <si>
    <t>sont des tremplins pour celles et ceux qui veulent progresser.</t>
  </si>
  <si>
    <t xml:space="preserve"> for those who want to grow.</t>
  </si>
  <si>
    <t xml:space="preserve"> para quienes desean avanzar.</t>
  </si>
  <si>
    <t>Through your examples, everyone can move forward at their own pace, with confidence, and gain autonomy.</t>
  </si>
  <si>
    <t>Sharing your know-how is a way to pay tribute to those who passed theirs on to us —</t>
  </si>
  <si>
    <t>parfois dans le silence ou l’exigence, et grâce à qui nous avançons aujourd’hui.</t>
  </si>
  <si>
    <t>sometimes in silence, sometimes with high expectations — and thanks to whom we move forward today.</t>
  </si>
  <si>
    <t>Sincères salutations Joël Leboucher 21/10/2025</t>
  </si>
  <si>
    <t>Best regards,Joël Leboucher — October 21, 2025</t>
  </si>
  <si>
    <t>Atentamente,Joël Leboucher — 21 de octubre de 2025</t>
  </si>
  <si>
    <t>Adresse PC</t>
  </si>
  <si>
    <t>Liste les exigences concrètes pour « Objectifs EGAlim » : règle ou objectif, actions à prévoir, documents/preuves à demander et point de vigilance en exécution. Distingue objectif réglementaire, calcul et pilotage. Repères CFA à faire apparaître : durable; qualité; bio; suivi. Repères PRO à faire apparaître : 50%; 20%; HT; justificatifs; ma cantine.</t>
  </si>
  <si>
    <t>Explique la méthode de calcul liée à « Calcul des ratios » : base retenue, période, numérateur/dénominateur, valeur suivie et justificatifs à conserver. Distingue objectif réglementaire, calcul et pilotage. Repères CFA à faire apparaître : achats; total; année; pourcentage. Repères PRO à faire apparaître : valeur HT; année civile; denrées; ratio; bio.</t>
  </si>
  <si>
    <t>Identifie les points attendus pour « Produits bio » : notions obligatoires, critères à vérifier, documents à obtenir et risque si la réponse reste trop générale. Distingue objectif réglementaire, calcul et pilotage. Repères CFA à faire apparaître : bio; biologique; obligatoire; achats. Repères PRO à faire apparaître : 20%; valeur HT; produits biologiques; total achats.</t>
  </si>
  <si>
    <t>Identifie les points attendus pour « Produits durables et de qualité » : notions obligatoires, critères à vérifier, documents à obtenir et risque si la réponse reste trop générale. Distingue objectif réglementaire, calcul et pilotage. Repères CFA à faire apparaître : label; certification; qualité; bio. Repères PRO à faire apparaître : catégorie éligible; SIQO; preuve documentaire; équivalence.</t>
  </si>
  <si>
    <t>Identifie les points attendus pour « Viandes et poissons » : notions obligatoires, critères à vérifier, documents à obtenir et risque si la réponse reste trop générale. Distingue objectif réglementaire, calcul et pilotage. Repères CFA à faire apparaître : viandes; poissons; suivi; qualité. Repères PRO à faire apparaître : 60%; viandes; poissons; 100%; État.</t>
  </si>
  <si>
    <t>Identifie les points attendus pour « Périmètre restauration collective » : notions obligatoires, critères à vérifier, documents à obtenir et risque si la réponse reste trop générale. Distingue objectif réglementaire, calcul et pilotage. Repères CFA à faire apparaître : denrées; repas; boissons; collations. Repères PRO à faire apparaître : achats HT; produits alimentaires; gestion directe; prestation.</t>
  </si>
  <si>
    <t>Explique l’enjeu de « Loi Climat et Résilience » : conséquence pratique, risque si l’on ne le maîtrise pas, preuve attendue et décision terrain que le gestionnaire ou l’acheteur doit prendre. Distingue objectif réglementaire, calcul et pilotage. Repères CFA à faire apparaître : egalim; climat; durable; bio. Repères PRO à faire apparaître : loi Climat; alimentation durable; diversification protéique; suivi.</t>
  </si>
  <si>
    <t>Identifie les points attendus pour « Obligation de résultat » : notions obligatoires, critères à vérifier, documents à obtenir et risque si la réponse reste trop générale. Distingue objectif réglementaire, calcul et pilotage. Repères CFA à faire apparaître : intention; vérifier; preuve; achats. Repères PRO à faire apparaître : clause mesurable; reporting; contrôle d’exécution; justificatifs.</t>
  </si>
  <si>
    <t>Explique l’utilité réelle de « Ma cantine » : qui s’en sert, à quel moment, quelles données ou preuves sont attendues et quel contrôle cela permet. Distingue objectif réglementaire, calcul et pilotage. Repères CFA à faire apparaître : suivre; déclarer; obligation; ma cantine. Repères PRO à faire apparaître : télédéclaration; pilotage; consolidation; objectifs EGAlim.</t>
  </si>
  <si>
    <t>Explique l’enjeu de « Preuves documentaires » : conséquence pratique, risque si l’on ne le maîtrise pas, preuve attendue et décision terrain que le gestionnaire ou l’acheteur doit prendre. Distingue objectif réglementaire, calcul et pilotage. Repères CFA à faire apparaître : preuve; facture; certificat; fiche. Repères PRO à faire apparaître : audit; liquidation; attestation; bilan annuel.</t>
  </si>
  <si>
    <t>Liste les exigences concrètes pour « Gestion directe » : règle ou objectif, actions à prévoir, documents/preuves à demander et point de vigilance en exécution. Distingue objectif réglementaire, calcul et pilotage. Repères CFA à faire apparaître : gestion directe; achats; factures; contrôler. Repères PRO à faire apparaître : BPU; lots; réception; cumul annuel; éligibles.</t>
  </si>
  <si>
    <t>Liste les exigences concrètes pour « Prestation de restauration » : règle ou objectif, actions à prévoir, documents/preuves à demander et point de vigilance en exécution. Distingue objectif réglementaire, calcul et pilotage. Repères CFA à faire apparaître : prestataire; preuve; menus; conforme. Repères PRO à faire apparaître : reporting détaillé; substitution encadrée; traçabilité; transmission données.</t>
  </si>
  <si>
    <t>Explique l’enjeu de « Responsabilité acheteur » : conséquence pratique, risque si l’on ne le maîtrise pas, preuve attendue et décision terrain que le gestionnaire ou l’acheteur doit prendre. Distingue objectif réglementaire, calcul et pilotage. Repères CFA à faire apparaître : responsable; vérifier; contrat; respecté. Repères PRO à faire apparaître : pouvoir adjudicateur; pilotage; obligations; écarts.</t>
  </si>
  <si>
    <t>Réponds sur « Budget contraint » en reliant la règle, l’action terrain, la preuve attendue et le risque à éviter. Distingue objectif réglementaire, calcul et pilotage. Repères CFA à faire apparaître : budget; saison; volumes; gaspillage. Repères PRO à faire apparaître : coût complet; révision de prix; grammages; variantes.</t>
  </si>
  <si>
    <t>Liste les exigences concrètes pour « Traçabilité EGAlim » : règle ou objectif, actions à prévoir, documents/preuves à demander et point de vigilance en exécution. Distingue objectif réglementaire, calcul et pilotage. Repères CFA à faire apparaître : traçabilité; fournisseur; produit; preuve. Repères PRO à faire apparaître : ligne d’achat; catégorie EGAlim; montant HT; justificatif.</t>
  </si>
  <si>
    <t>Réponds d’abord par oui/non sur « Non-discrimination », puis justifie la limite juridique ou opérationnelle. Indique ce qui est autorisé, ce qui devient risqué, et la preuve ou formulation sécurisée à utiliser. Appuie la réponse sur une formulation licite, non discriminatoire et proportionnée. Repères CFA à faire apparaître : discriminatoire; origine; qualité; saison. Repères PRO à faire apparaître : non-discrimination; lié à l’objet; labels équivalents; traçabilité.</t>
  </si>
  <si>
    <t>Réponds d’abord par oui/non sur « Origine européenne », puis justifie la limite juridique ou opérationnelle. Indique ce qui est autorisé, ce qui devient risqué, et la preuve ou formulation sécurisée à utiliser. Appuie la réponse sur une formulation licite, non discriminatoire et proportionnée. Repères CFA à faire apparaître : origine; réserver; critère; besoin. Repères PRO à faire apparaître : proportionné; objectif; besoin; concurrence.</t>
  </si>
  <si>
    <t>Réponds sur « Produits locaux » en reliant la règle, l’action terrain, la preuve attendue et le risque à éviter. Appuie la réponse sur une formulation licite, non discriminatoire et proportionnée. Repères CFA à faire apparaître : local; saison; fraîcheur; lots. Repères PRO à faire apparaître : allotissement fin; délais justifiés; environnement; qualité organoleptique.</t>
  </si>
  <si>
    <t>Explique l’enjeu de « Labels équivalents » : conséquence pratique, risque si l’on ne le maîtrise pas, preuve attendue et décision terrain que le gestionnaire ou l’acheteur doit prendre. Appuie la réponse sur une formulation licite, non discriminatoire et proportionnée. Repères CFA à faire apparaître : label; équivalent; preuve; fournisseur. Repères PRO à faire apparaître : moyen de preuve équivalent; égalité d’accès; concurrence.</t>
  </si>
  <si>
    <t>Rédige la réponse comme une clause exploitable pour « Spécifications techniques » : exigence précise, caractère mesurable, preuve demandée, contrôle possible et limite à ne pas franchir. Appuie la réponse sur une formulation licite, non discriminatoire et proportionnée. Repères CFA à faire apparaître : besoin; produit; fournisseur; marque. Repères PRO à faire apparaître : lié à l’objet; mesurable; non discriminatoire; preuves.</t>
  </si>
  <si>
    <t>Présente la méthode de choix pour « Critères d’attribution » : critères pertinents, pondération, justification, contrôle en exécution et risque d’un choix uniquement fondé sur le prix. Appuie la réponse sur une formulation licite, non discriminatoire et proportionnée. Repères CFA à faire apparaître : prix; qualité; critères; comparer. Repères PRO à faire apparaître : pondération; performance environnementale; plan de progrès; traçabilité.</t>
  </si>
  <si>
    <t>Identifie les points attendus pour « Principe d’égalité » : notions obligatoires, critères à vérifier, documents à obtenir et risque si la réponse reste trop générale. Appuie la réponse sur une formulation licite, non discriminatoire et proportionnée. Repères CFA à faire apparaître : égalité; fournisseur; répondre; mêmes conditions. Repères PRO à faire apparaître : liberté d’accès; transparence; égalité de traitement; opérateur.</t>
  </si>
  <si>
    <t>Explique l’enjeu de « Liberté d’accès » : conséquence pratique, risque si l’on ne le maîtrise pas, preuve attendue et décision terrain que le gestionnaire ou l’acheteur doit prendre. Appuie la réponse sur une formulation licite, non discriminatoire et proportionnée. Repères CFA à faire apparaître : fermé; fournisseur; concurrence; risque. Repères PRO à faire apparaître : restriction; concurrence artificielle; contestation; procédure.</t>
  </si>
  <si>
    <t>Réponds sur « Transparence » en reliant la règle, l’action terrain, la preuve attendue et le risque à éviter. Appuie la réponse sur une formulation licite, non discriminatoire et proportionnée. Repères CFA à faire apparaître : règles; critères; offres; écrit. Repères PRO à faire apparaître : pondération; conditions d’exécution; méthode de contrôle; vérifiable.</t>
  </si>
  <si>
    <t>Explique l’enjeu de « Proportionnalité » : conséquence pratique, risque si l’on ne le maîtrise pas, preuve attendue et décision terrain que le gestionnaire ou l’acheteur doit prendre. Appuie la réponse sur une formulation licite, non discriminatoire et proportionnée. Repères CFA à faire apparaître : nécessaire; besoin; produit; utile. Repères PRO à faire apparaître : exigence excessive; justifiée; contrôlable; proportionnée.</t>
  </si>
  <si>
    <t>Explique l’enjeu de « Objet du marché » : conséquence pratique, risque si l’on ne le maîtrise pas, preuve attendue et décision terrain que le gestionnaire ou l’acheteur doit prendre. Appuie la réponse sur une formulation licite, non discriminatoire et proportionnée. Repères CFA à faire apparaître : objet; produit; service; clause. Repères PRO à faire apparaître : lien avec l’objet; prestation; logistique; exécution.</t>
  </si>
  <si>
    <t>Réponds sur « Variante » en reliant la règle, l’action terrain, la preuve attendue et le risque à éviter. Appuie la réponse sur une formulation licite, non discriminatoire et proportionnée. Repères CFA à faire apparaître : variante; solution; besoin; respecte. Repères PRO à faire apparaître : solutions durables; encadrées; comparables; autorisées.</t>
  </si>
  <si>
    <t>Réponds d’abord par oui/non sur « Marché réservé », puis justifie la limite juridique ou opérationnelle. Indique ce qui est autorisé, ce qui devient risqué, et la preuve ou formulation sécurisée à utiliser. Appuie la réponse sur une formulation licite, non discriminatoire et proportionnée. Repères CFA à faire apparaître : marché réservé; non; origine; produit. Repères PRO à faire apparaître : objectifs sociaux; code; préférence d’origine; alimentaire.</t>
  </si>
  <si>
    <t>Réponds sur « Traçabilité comme critère » en reliant la règle, l’action terrain, la preuve attendue et le risque à éviter. Appuie la réponse sur une formulation licite, non discriminatoire et proportionnée. Repères CFA à faire apparaître : traçabilité; conformité; preuve; produit. Repères PRO à faire apparaître : sécurité; lots; preuves EGAlim; information acheteur.</t>
  </si>
  <si>
    <t>Explique l’utilisation concrète de « Délais de livraison » : objectif, conditions d’emploi, documents à produire, contrôle terrain et erreur de copier-coller ou d’usage à éviter. Appuie la réponse sur une formulation licite, non discriminatoire et proportionnée. Repères CFA à faire apparaître : délai; fraîcheur; organisation; livraison. Repères PRO à faire apparaître : sécurité alimentaire; continuité de service; logistique; proximité seule.</t>
  </si>
  <si>
    <t>Réponds sur « Fraîcheur » en reliant la règle, l’action terrain, la preuve attendue et le risque à éviter. Appuie la réponse sur une formulation licite, non discriminatoire et proportionnée. Repères CFA à faire apparaître : fraîcheur; produit; délai; attendu. Repères PRO à faire apparaître : calibre; maturité; DLC; température; preuve contrôlable.</t>
  </si>
  <si>
    <t>Identifie les points attendus pour « Coût du cycle de vie » : notions obligatoires, critères à vérifier, documents à obtenir et risque si la réponse reste trop générale. Appuie la réponse sur une formulation licite, non discriminatoire et proportionnée. Repères CFA à faire apparaître : prix; coût; déchets; transport. Repères PRO à faire apparaître : cycle de vie; conditionnement; gaspillage; méthode annoncée.</t>
  </si>
  <si>
    <t>Explique l’utilité réelle de « Clause d’exécution » : qui s’en sert, à quel moment, quelles données ou preuves sont attendues et quel contrôle cela permet. Appuie la réponse sur une formulation licite, non discriminatoire et proportionnée. Repères CFA à faire apparaître : exécution; fournisseur; obligation; marché. Repères PRO à faire apparaître : reporting; pénalités; réunions; plan de progrès.</t>
  </si>
  <si>
    <t>Réponds sur « Pénalités » en reliant la règle, l’action terrain, la preuve attendue et le risque à éviter. Appuie la réponse sur une formulation licite, non discriminatoire et proportionnée. Repères CFA à faire apparaître : pénalité; obligation; non respect; retard. Repères PRO à faire apparaître : proportionnées; justificatif absent; non-conformité; reporting incomplet.</t>
  </si>
  <si>
    <t>Explique l’enjeu de « Révision de prix » : conséquence pratique, risque si l’on ne le maîtrise pas, preuve attendue et décision terrain que le gestionnaire ou l’acheteur doit prendre. Appuie la réponse sur une formulation licite, non discriminatoire et proportionnée. Repères CFA à faire apparaître : révision; prix; coût; marché. Repères PRO à faire apparaître : matières premières; offre sous-évaluée; qualité; formule.</t>
  </si>
  <si>
    <t>Explique l’utilité réelle de « Sourcing neutre » : qui s’en sert, à quel moment, quelles données ou preuves sont attendues et quel contrôle cela permet. Montre comment préparer le marché sans avantager un fournisseur. Repères CFA à faire apparaître : sourcing; fournisseurs; prix; saisons. Repères PRO à faire apparaître : capacités; volumes; logistique; PME.</t>
  </si>
  <si>
    <t>Identifie les points attendus pour « Sourcing et favoritisme » : notions obligatoires, critères à vérifier, documents à obtenir et risque si la réponse reste trop générale. Montre comment préparer le marché sans avantager un fournisseur. Repères CFA à faire apparaître : favoriser; fournisseur; limite; information. Repères PRO à faire apparaître : avantage indu; traçabilité échanges; orienter; pièces.</t>
  </si>
  <si>
    <t>Explique l’enjeu de « Allotissement » : conséquence pratique, risque si l’on ne le maîtrise pas, preuve attendue et décision terrain que le gestionnaire ou l’acheteur doit prendre. Montre comment préparer le marché sans avantager un fournisseur. Repères CFA à faire apparaître : lots; familles; fournisseurs; répondre. Repères PRO à faire apparaître : PME; filières spécialisées; concurrence; pilotage.</t>
  </si>
  <si>
    <t>Réponds sur « Allotissement fin » en reliant la règle, l’action terrain, la preuve attendue et le risque à éviter. Montre comment préparer le marché sans avantager un fournisseur. Repères CFA à faire apparaître : lot séparé; produit; famille; bio. Repères PRO à faire apparaître : fruits légumes; viandes; légumineuses; signes qualité.</t>
  </si>
  <si>
    <t>Réponds sur « Besoins réels » en reliant la règle, l’action terrain, la preuve attendue et le risque à éviter. Montre comment préparer le marché sans avantager un fournisseur. Repères CFA à faire apparaître : menus; volumes; stockage; livraison. Repères PRO à faire apparaître : plans alimentaires; cadences; saisonnalité; capacités fournisseurs.</t>
  </si>
  <si>
    <t>Explique l’enjeu de « Volume prévisionnel » : conséquence pratique, risque si l’on ne le maîtrise pas, preuve attendue et décision terrain que le gestionnaire ou l’acheteur doit prendre. Montre comment préparer le marché sans avantager un fournisseur. Repères CFA à faire apparaître : volumes; offre; fournisseur; prix. Repères PRO à faire apparaître : capacité production; logistique; engagement filière; comparaison.</t>
  </si>
  <si>
    <t>Identifie les points attendus pour « BPU » : notions obligatoires, critères à vérifier, documents à obtenir et risque si la réponse reste trop générale. Montre comment préparer le marché sans avantager un fournisseur. Repères CFA à faire apparaître : BPU; prix; produit; détail. Repères PRO à faire apparaître : prix HT; unité; conditionnement; éligibilité.</t>
  </si>
  <si>
    <t>Explique l’utilité réelle de « DQE » : qui s’en sert, à quel moment, quelles données ou preuves sont attendues et quel contrôle cela permet. Montre comment préparer le marché sans avantager un fournisseur. Repères CFA à faire apparaître : DQE; quantités; comparer; prix. Repères PRO à faire apparaître : panier représentatif; pondération; simulation; commande ferme.</t>
  </si>
  <si>
    <t>Explique comment intégrer « Saisonnalité » dans le marché ou le suivi : besoin, clause, preuve, contrôle d’exécution et impact sur les menus ou les achats. Montre comment préparer le marché sans avantager un fournisseur. Repères CFA à faire apparaître : saison; qualité; coût; disponible. Repères PRO à faire apparaître : acceptabilité; performance environnementale; disponibilité; origine.</t>
  </si>
  <si>
    <t>Explique l’utilisation concrète de « Calendrier de menus » : objectif, conditions d’emploi, documents à produire, contrôle terrain et erreur de copier-coller ou d’usage à éviter. Montre comment préparer le marché sans avantager un fournisseur. Repères CFA à faire apparaître : menus; produits; périodes; prévoir. Repères PRO à faire apparaître : plans alimentaires; fréquences; substitutions; engagements.</t>
  </si>
  <si>
    <t>Explique l’enjeu de « Concertation cuisine-achats » : conséquence pratique, risque si l’on ne le maîtrise pas, preuve attendue et décision terrain que le gestionnaire ou l’acheteur doit prendre. Montre comment préparer le marché sans avantager un fournisseur. Repères CFA à faire apparaître : cuisine; acheteur; besoin; réaliste. Repères PRO à faire apparaître : conditionnement; coûts cachés; recettes; exécution.</t>
  </si>
  <si>
    <t>Explique l’utilisation concrète de « Échantillons » : objectif, conditions d’emploi, documents à produire, contrôle terrain et erreur de copier-coller ou d’usage à éviter. Montre comment préparer le marché sans avantager un fournisseur. Repères CFA à faire apparaître : échantillon; critère; essai; dégustation. Repères PRO à faire apparaître : règles identiques; critères annoncés; traçabilité évaluation; preuve.</t>
  </si>
  <si>
    <t>Explique l’enjeu de « Visite fournisseurs » : conséquence pratique, risque si l’on ne le maîtrise pas, preuve attendue et décision terrain que le gestionnaire ou l’acheteur doit prendre. Montre comment préparer le marché sans avantager un fournisseur. Repères CFA à faire apparaître : visite; fournisseurs; contraintes; produits. Repères PRO à faire apparaître : sourcing égalitaire; capacités; contraintes filière; favoritisme.</t>
  </si>
  <si>
    <t>Identifie les points attendus pour « Petits producteurs » : notions obligatoires, critères à vérifier, documents à obtenir et risque si la réponse reste trop générale. Montre comment préparer le marché sans avantager un fournisseur. Repères CFA à faire apparaître : petits producteurs; lots; volumes; délais. Repères PRO à faire apparaître : marché fractionné; bons de commande; groupement; simplification.</t>
  </si>
  <si>
    <t>Identifie les points attendus pour « Groupement de commandes » : notions obligatoires, critères à vérifier, documents à obtenir et risque si la réponse reste trop générale. Montre comment préparer le marché sans avantager un fournisseur. Repères CFA à faire apparaître : groupement; besoins; volumes; prix. Repères PRO à faire apparaître : mutualiser; accès PME; logistique; allotissement.</t>
  </si>
  <si>
    <t>Explique l’enjeu de « Marché multi-attributaire » : conséquence pratique, risque si l’on ne le maîtrise pas, preuve attendue et décision terrain que le gestionnaire ou l’acheteur doit prendre. Montre comment préparer le marché sans avantager un fournisseur. Repères CFA à faire apparaître : plusieurs fournisseurs; approvisionnement; rupture; concurrence. Repères PRO à faire apparaître : multi-attributaire; règles d’attribution; diversification; exécution.</t>
  </si>
  <si>
    <t>Réponds sur « Accord-cadre » en reliant la règle, l’action terrain, la preuve attendue et le risque à éviter. Montre comment préparer le marché sans avantager un fournisseur. Repères CFA à faire apparaître : accord cadre; commander; besoins; volumes. Repères PRO à faire apparaître : bons de commande; ajustements saisonniers; familles; obligations.</t>
  </si>
  <si>
    <t>Explique l’utilité réelle de « Plan de progrès » : qui s’en sert, à quel moment, quelles données ou preuves sont attendues et quel contrôle cela permet. Montre comment préparer le marché sans avantager un fournisseur. Repères CFA à faire apparaître : progrès; fournisseur; amélioration; suivre. Repères PRO à faire apparaître : indicateurs; réunions; échéances; actions correctives.</t>
  </si>
  <si>
    <t>Explique l’enjeu de « Analyse des achats passés » : conséquence pratique, risque si l’on ne le maîtrise pas, preuve attendue et décision terrain que le gestionnaire ou l’acheteur doit prendre. Montre comment préparer le marché sans avantager un fournisseur. Repères CFA à faire apparaître : année précédente; achats; progresser; diagnostic. Repères PRO à faire apparaître : historique; ratios; écarts; priorités clauses.</t>
  </si>
  <si>
    <t>Liste les exigences concrètes pour « Cartographie fournisseurs » : règle ou objectif, actions à prévoir, documents/preuves à demander et point de vigilance en exécution. Montre comment préparer le marché sans avantager un fournisseur. Repères CFA à faire apparaître : fournisseurs; produits; contraintes; livraison. Repères PRO à faire apparaître : capacités; labels; risques dépendance; logistique.</t>
  </si>
  <si>
    <t>Explique l’utilité réelle de « Clausier CNRC » : qui s’en sert, à quel moment, quelles données ou preuves sont attendues et quel contrôle cela permet. La réponse doit pouvoir être transformée en clause contrôlable. Repères CFA à faire apparaître : clausier; clauses; EGAlim; exemple. Repères PRO à faire apparaître : CNRC; denrées; prestations; preuves; contrôles.</t>
  </si>
  <si>
    <t>Liste les exigences concrètes pour « CCTP » : règle ou objectif, actions à prévoir, documents/preuves à demander et point de vigilance en exécution. La réponse doit pouvoir être transformée en clause contrôlable. Repères CFA à faire apparaître : CCTP; produits; qualité; livraison. Repères PRO à faire apparaître : spécifications; conditionnements; substitution; reporting.</t>
  </si>
  <si>
    <t>Liste les exigences concrètes pour « CCAP » : règle ou objectif, actions à prévoir, documents/preuves à demander et point de vigilance en exécution. La réponse doit pouvoir être transformée en clause contrôlable. Repères CFA à faire apparaître : CCAP; délais; pénalités; documents. Repères PRO à faire apparaître : révision prix; bons de commande; résiliation; contrôle exécution.</t>
  </si>
  <si>
    <t>Rédige la réponse comme une clause exploitable pour « Clause EGAlim » : exigence précise, caractère mesurable, preuve demandée, contrôle possible et limite à ne pas franchir. La réponse doit pouvoir être transformée en clause contrôlable. Repères CFA à faire apparaître : clause; produits; preuves; objectifs. Repères PRO à faire apparaître : catégories éligibles; reporting; contrôle; écarts.</t>
  </si>
  <si>
    <t>Liste les exigences concrètes pour « Clause bio » : règle ou objectif, actions à prévoir, documents/preuves à demander et point de vigilance en exécution. La réponse doit pouvoir être transformée en clause contrôlable. Repères CFA à faire apparaître : bio; preuve; certificat; facture. Repères PRO à faire apparaître : lignes bio; équivalent; suivi HT; substitution non bio.</t>
  </si>
  <si>
    <t>Réponds sur « Clause labels » en reliant la règle, l’action terrain, la preuve attendue et le risque à éviter. La réponse doit pouvoir être transformée en clause contrôlable. Repères CFA à faire apparaître : label; équivalent; justificatif; demander. Repères PRO à faire apparaître : caractéristiques; référence fermée; signe qualité; preuve.</t>
  </si>
  <si>
    <t>Réponds sur « Clause saisonnalité » en reliant la règle, l’action terrain, la preuve attendue et le risque à éviter. La réponse doit pouvoir être transformée en clause contrôlable. Repères CFA à faire apparaître : saison; calendrier; remplacement; produit. Repères PRO à faire apparaître : substitutions validées; qualité attendue; adaptation prix; volumes.</t>
  </si>
  <si>
    <t>Explique l’enjeu de « Clause conditionnement » : conséquence pratique, risque si l’on ne le maîtrise pas, preuve attendue et décision terrain que le gestionnaire ou l’acheteur doit prendre. La réponse doit pouvoir être transformée en clause contrôlable. Repères CFA à faire apparaître : conditionnement; format; cuisine; stockage. Repères PRO à faire apparaître : déchets; portionnement; coût réel; production.</t>
  </si>
  <si>
    <t>Réponds sur « Clause emballages » en reliant la règle, l’action terrain, la preuve attendue et le risque à éviter. La réponse doit pouvoir être transformée en clause contrôlable. Repères CFA à faire apparaître : emballages; réduire; reprise; recyclable. Repères PRO à faire apparaître : réemployable; vrac maîtrisé; reporting déchets; contrôlable.</t>
  </si>
  <si>
    <t>Identifie les points attendus pour « Clause livraison » : notions obligatoires, critères à vérifier, documents à obtenir et risque si la réponse reste trop générale. La réponse doit pouvoir être transformée en clause contrôlable. Repères CFA à faire apparaître : livraison; horaires; température; documents. Repères PRO à faire apparaître : BL; DLC; lots; satellites; continuité service.</t>
  </si>
  <si>
    <t>Liste les exigences concrètes pour « Clause réception » : règle ou objectif, actions à prévoir, documents/preuves à demander et point de vigilance en exécution. La réponse doit pouvoir être transformée en clause contrôlable. Repères CFA à faire apparaître : réception; température; état; conformité. Repères PRO à faire apparaître : tolérances; réserves; litiges; remplacement.</t>
  </si>
  <si>
    <t>Réponds sur « Clause substitution » en reliant la règle, l’action terrain, la preuve attendue et le risque à éviter. La réponse doit pouvoir être transformée en clause contrôlable. Repères CFA à faire apparaître : substitution; prévenir; équivalent; produit. Repères PRO à faire apparaître : autorisée; tracée; compatible EGAlim; validation acheteur.</t>
  </si>
  <si>
    <t>Explique l’enjeu de « Clause allergènes » : conséquence pratique, risque si l’on ne le maîtrise pas, preuve attendue et décision terrain que le gestionnaire ou l’acheteur doit prendre. La réponse doit pouvoir être transformée en clause contrôlable. Repères CFA à faire apparaître : allergènes; fiche technique; produit; information. Repères PRO à faire apparaître : matrice allergènes; changement recette; alerte acheteur; transmission.</t>
  </si>
  <si>
    <t>Liste les exigences concrètes pour « Clause traçabilité » : règle ou objectif, actions à prévoir, documents/preuves à demander et point de vigilance en exécution. La réponse doit pouvoir être transformée en clause contrôlable. Repères CFA à faire apparaître : traçabilité; lot; fournisseur; date. Repères PRO à faire apparaître : certificats; origine réglementaire; BL; archivage.</t>
  </si>
  <si>
    <t>Explique comment intégrer « Clause menus végétariens » dans le marché ou le suivi : besoin, clause, preuve, contrôle d’exécution et impact sur les menus ou les achats. La réponse doit pouvoir être transformée en clause contrôlable. Repères CFA à faire apparaître : végétarien; produits; recettes; adapté. Repères PRO à faire apparaître : diversité protéique; nutritionnelle; fréquences; production.</t>
  </si>
  <si>
    <t>Réponds sur « Clause gaspillage » en reliant la règle, l’action terrain, la preuve attendue et le risque à éviter. La réponse doit pouvoir être transformée en clause contrôlable. Repères CFA à faire apparaître : gaspillage; portions; restes; acheter juste. Repères PRO à faire apparaître : grammages; indicateurs; dons; suivi déchets.</t>
  </si>
  <si>
    <t>Liste les exigences concrètes pour « Clause de reporting » : règle ou objectif, actions à prévoir, documents/preuves à demander et point de vigilance en exécution. La réponse doit pouvoir être transformée en clause contrôlable. Repères CFA à faire apparaître : reporting; quantité; prix; preuve. Repères PRO à faire apparaître : famille; montant HT; catégorie EGAlim; cumul annuel.</t>
  </si>
  <si>
    <t>Explique l’enjeu de « Clause réunion de suivi » : conséquence pratique, risque si l’on ne le maîtrise pas, preuve attendue et décision terrain que le gestionnaire ou l’acheteur doit prendre. La réponse doit pouvoir être transformée en clause contrôlable. Repères CFA à faire apparaître : réunion; suivi; objectif; problème. Repères PRO à faire apparaître : non-conformités; ruptures; plan de progrès; actions correctives.</t>
  </si>
  <si>
    <t>Réponds sur « Clause de contrôle » en reliant la règle, l’action terrain, la preuve attendue et le risque à éviter. La réponse doit pouvoir être transformée en clause contrôlable. Repères CFA à faire apparaître : contrôle; preuve; vérifier; fréquence. Repères PRO à faire apparaître : indicateur; seuil; responsable; conséquence.</t>
  </si>
  <si>
    <t>Réponds sur « Clause prix qualité » en reliant la règle, l’action terrain, la preuve attendue et le risque à éviter. La réponse doit pouvoir être transformée en clause contrôlable. Repères CFA à faire apparaître : prix; qualité; pondérer; preuve. Repères PRO à faire apparaître : valeur technique; performance durable; garanties exécution; logistique.</t>
  </si>
  <si>
    <t>Définis « SIQO » sans réciter une liste : statut des produits concernés, preuve admissible, intérêt pour EGAlim et limite d’utilisation dans le marché. Distingue produit, label, preuve et usage dans les menus. Repères CFA à faire apparaître : SIQO; AOP; IGP; Label Rouge. Repères PRO à faire apparaître : qualité protégée; origine protégée; catégorie EGAlim; équivalence.</t>
  </si>
  <si>
    <t>Explique l’utilisation concrète de « AOP AOC » : objectif, conditions d’emploi, documents à produire, contrôle terrain et erreur de copier-coller ou d’usage à éviter. Distingue produit, label, preuve et usage dans les menus. Repères CFA à faire apparaître : AOP; AOC; équivalent; qualité. Repères PRO à faire apparaître : caractéristiques attendues; justifiée; commande publique; équivalents.</t>
  </si>
  <si>
    <t>Identifie les points attendus pour « IGP » : notions obligatoires, critères à vérifier, documents à obtenir et risque si la réponse reste trop générale. Distingue produit, label, preuve et usage dans les menus. Repères CFA à faire apparaître : IGP; zone; savoir-faire; qualité. Repères PRO à faire apparaître : traçabilité; caractéristiques objectives; préférence géographique; fermé.</t>
  </si>
  <si>
    <t>Réponds sur « Label Rouge » en reliant la règle, l’action terrain, la preuve attendue et le risque à éviter. Distingue produit, label, preuve et usage dans les menus. Repères CFA à faire apparaître : Label Rouge; qualité; équivalent; certificat. Repères PRO à faire apparaître : qualité supérieure; caractéristiques; équivalence; certificats.</t>
  </si>
  <si>
    <t>Réponds sur « HVE » en reliant la règle, l’action terrain, la preuve attendue et le risque à éviter. Distingue produit, label, preuve et usage dans les menus. Repères CFA à faire apparaître : HVE; certification; preuve; facture. Repères PRO à faire apparaître : catégorie réglementaire; validité; affectation; traçabilité.</t>
  </si>
  <si>
    <t>Explique comment intégrer « Commerce équitable » dans le marché ou le suivi : besoin, clause, preuve, contrôle d’exécution et impact sur les menus ou les achats. Distingue produit, label, preuve et usage dans les menus. Repères CFA à faire apparaître : commerce équitable; preuve; lot; label. Repères PRO à faire apparaître : critères sociaux; sourcing; allotissement; équivalents.</t>
  </si>
  <si>
    <t>Réponds d’abord par oui/non sur « Produits fermiers », puis justifie la limite juridique ou opérationnelle. Indique ce qui est autorisé, ce qui devient risqué, et la preuve ou formulation sécurisée à utiliser. Distingue produit, label, preuve et usage dans les menus. Repères CFA à faire apparaître : fermier; qualité; traçabilité; livraison. Repères PRO à faire apparaître : caractéristiques; sanitaires; équivalence; capacité livraison.</t>
  </si>
  <si>
    <t>Liste les exigences concrètes pour « Produits frais » : règle ou objectif, actions à prévoir, documents/preuves à demander et point de vigilance en exécution. Distingue produit, label, preuve et usage dans les menus. Repères CFA à faire apparaître : frais; température; date; aspect. Repères PRO à faire apparaître : calibre; maturité; DLC; refus non-conformité.</t>
  </si>
  <si>
    <t>Identifie les points attendus pour « Fruits et légumes » : notions obligatoires, critères à vérifier, documents à obtenir et risque si la réponse reste trop générale. Distingue produit, label, preuve et usage dans les menus. Repères CFA à faire apparaître : fruits; légumes; saison; calibre. Repères PRO à faire apparaître : maturité; organoleptique; lots séparés; écarts.</t>
  </si>
  <si>
    <t>Rédige la réponse comme une clause exploitable pour « Pain boulangerie » : exigence précise, caractère mesurable, preuve demandée, contrôle possible et limite à ne pas franchir. Distingue produit, label, preuve et usage dans les menus. Repères CFA à faire apparaître : pain; livraison; grammage; qualité. Repères PRO à faire apparaître : ingrédients; fréquence; exigences nutritionnelles; preuves.</t>
  </si>
  <si>
    <t>Identifie les points attendus pour « Viandes » : notions obligatoires, critères à vérifier, documents à obtenir et risque si la réponse reste trop générale. Distingue produit, label, preuve et usage dans les menus. Repères CFA à faire apparaître : viande; traçabilité; température; label. Repères PRO à faire apparaître : morceaux; maturation; catégorie EGAlim; preuves.</t>
  </si>
  <si>
    <t>Identifie les points attendus pour « Poissons » : notions obligatoires, critères à vérifier, documents à obtenir et risque si la réponse reste trop générale. Distingue produit, label, preuve et usage dans les menus. Repères CFA à faire apparaître : poisson; fraîcheur; traçabilité; température. Repères PRO à faire apparaître : espèce; zone FAO; durabilité; justificatifs.</t>
  </si>
  <si>
    <t>Réponds sur « Laitages » en reliant la règle, l’action terrain, la preuve attendue et le risque à éviter. Distingue produit, label, preuve et usage dans les menus. Repères CFA à faire apparaître : laitage; label; facture; fiche. Repères PRO à faire apparaître : SIQO; montants HT; DLC; catégories éligibles.</t>
  </si>
  <si>
    <t>Explique l’enjeu de « Légumineuses » : conséquence pratique, risque si l’on ne le maîtrise pas, preuve attendue et décision terrain que le gestionnaire ou l’acheteur doit prendre. Distingue produit, label, preuve et usage dans les menus. Repères CFA à faire apparaître : légumineuses; protéines; menus; végétarien. Repères PRO à faire apparaître : diversification protéique; nutrition; coût maîtrisé; approvisionnements.</t>
  </si>
  <si>
    <t>Explique comment intégrer « Céréales » dans le marché ou le suivi : besoin, clause, preuve, contrôle d’exécution et impact sur les menus ou les achats. Distingue produit, label, preuve et usage dans les menus. Repères CFA à faire apparaître : céréales; bio; complet; qualité. Repères PRO à faire apparaître : nutritionnelle; conditionnement; cuisson; acceptabilité.</t>
  </si>
  <si>
    <t>Identifie les points attendus pour « Produits transformés » : notions obligatoires, critères à vérifier, documents à obtenir et risque si la réponse reste trop générale. Distingue produit, label, preuve et usage dans les menus. Repères CFA à faire apparaître : transformé; ingrédients; preuve; fiche. Repères PRO à faire apparaître : composition; ingrédients éligibles; comptabilisation; factures.</t>
  </si>
  <si>
    <t>Décris la sécurisation de « Surgelés » : exigence avant commande, contrôle à réception, preuve documentaire, action si écart et responsabilité du gestionnaire. Distingue produit, label, preuve et usage dans les menus. Repères CFA à faire apparaître : surgelé; température; DLC; emballage. Repères PRO à faire apparaître : chaîne du froid; taux de glace; calibre; refus.</t>
  </si>
  <si>
    <t>Identifie les points attendus pour « Épicerie » : notions obligatoires, critères à vérifier, documents à obtenir et risque si la réponse reste trop générale. Distingue produit, label, preuve et usage dans les menus. Repères CFA à faire apparaître : épicerie; label; facture; composition. Repères PRO à faire apparaître : commerce équitable; prix HT; conditionnement; preuves.</t>
  </si>
  <si>
    <t>Réponds sur « Boissons » en reliant la règle, l’action terrain, la preuve attendue et le risque à éviter. Distingue produit, label, preuve et usage dans les menus. Repères CFA à faire apparaître : boissons; collations; achats; servis. Repères PRO à faire apparaître : périmètre; prestations alimentaires; année civile; incluses.</t>
  </si>
  <si>
    <t>Réponds sur « Produit de substitution » en reliant la règle, l’action terrain, la preuve attendue et le risque à éviter. Distingue produit, label, preuve et usage dans les menus. Repères CFA à faire apparaître : substitution; équivalent; accepté; livraison. Repères PRO à faire apparaître : catégorie EGAlim; allergènes; accord acheteur; impact menu.</t>
  </si>
  <si>
    <t>Liste les exigences concrètes pour « Réception » : règle ou objectif, actions à prévoir, documents/preuves à demander et point de vigilance en exécution. Fais le lien avec le suivi après notification du marché. Repères CFA à faire apparaître : réception; température; DLC; documents. Repères PRO à faire apparaître : BL; lots; réserves; refus; conformité marché.</t>
  </si>
  <si>
    <t>Explique l’enjeu de « Bon de livraison » : conséquence pratique, risque si l’on ne le maîtrise pas, preuve attendue et décision terrain que le gestionnaire ou l’acheteur doit prendre. Fais le lien avec le suivi après notification du marché. Repères CFA à faire apparaître : bon livraison; livré; preuve; quantité. Repères PRO à faire apparaître : commande; lot; litige; reporting.</t>
  </si>
  <si>
    <t>Liste les exigences concrètes pour « Facture » : règle ou objectif, actions à prévoir, documents/preuves à demander et point de vigilance en exécution. Fais le lien avec le suivi après notification du marché. Repères CFA à faire apparaître : facture; produit; prix; preuve. Repères PRO à faire apparaître : BPU; montant HT; famille; catégorie éligible.</t>
  </si>
  <si>
    <t>Réponds sur « Archivage » en reliant la règle, l’action terrain, la preuve attendue et le risque à éviter. Fais le lien avec le suivi après notification du marché. Repères CFA à faire apparaître : archivage; documents; contrôler; justifier. Repères PRO à faire apparaître : certificats; BL; tableaux suivi; échanges.</t>
  </si>
  <si>
    <t>Liste les exigences concrètes pour « Tableau de bord » : règle ou objectif, actions à prévoir, documents/preuves à demander et point de vigilance en exécution. Fais le lien avec le suivi après notification du marché. Repères CFA à faire apparaître : tableau de bord; achats; pourcentages; écarts. Repères PRO à faire apparaître : montants HT; ratios; viandes poissons; tendance annuelle.</t>
  </si>
  <si>
    <t>Réponds sur « Reporting périodique » en reliant la règle, l’action terrain, la preuve attendue et le risque à éviter. Fais le lien avec le suivi après notification du marché. Repères CFA à faire apparaître : régulier; année; suivi; correction. Repères PRO à faire apparaître : mensuel; trimestriel; clôture annuelle; écarts.</t>
  </si>
  <si>
    <t>Réponds sur « Écart d’exécution » en reliant la règle, l’action terrain, la preuve attendue et le risque à éviter. Fais le lien avec le suivi après notification du marché. Repères CFA à faire apparaître : écart; refuser; trace; signaler. Repères PRO à faire apparaître : réserve; remplacement; action corrective; impact EGAlim.</t>
  </si>
  <si>
    <t>Décris la conduite à tenir pour « Rupture fournisseur » : information, substitution ou correction, trace écrite, contrôle fournisseur et décision à prendre en cas d’écart. Fais le lien avec le suivi après notification du marché. Repères CFA à faire apparaître : rupture; équivalent; preuve; vérifier. Repères PRO à faire apparaître : information préalable; équivalence EGAlim; validation; traçabilité.</t>
  </si>
  <si>
    <t>Réponds sur « Contrôle prestataire » en reliant la règle, l’action terrain, la preuve attendue et le risque à éviter. Fais le lien avec le suivi après notification du marché. Repères CFA à faire apparaître : prestataire; preuves; menus; livraisons. Repères PRO à faire apparaître : ratios; substitutions; incidents; clauses exécution.</t>
  </si>
  <si>
    <t>Identifie les points attendus pour « Indicateurs » : notions obligatoires, critères à vérifier, documents à obtenir et risque si la réponse reste trop générale. Fais le lien avec le suivi après notification du marché. Repères CFA à faire apparaître : indicateur; bio; durable; prix. Repères PRO à faire apparaître : taux substitution; non-conformités; satisfaction; gaspillage.</t>
  </si>
  <si>
    <t>Réponds sur « Action corrective » en reliant la règle, l’action terrain, la preuve attendue et le risque à éviter. Fais le lien avec le suivi après notification du marché. Repères CFA à faire apparaître : action corrective; écart; objectif; mesure. Repères PRO à faire apparaître : cause; responsable; délai; efficacité.</t>
  </si>
  <si>
    <t>Explique l’enjeu de « Bilan annuel » : conséquence pratique, risque si l’on ne le maîtrise pas, preuve attendue et décision terrain que le gestionnaire ou l’acheteur doit prendre. Fais le lien avec le suivi après notification du marché. Repères CFA à faire apparaître : bilan annuel; objectifs; achats; atteints. Repères PRO à faire apparaître : montants HT; analyse familles; plan de progrès; déclaration.</t>
  </si>
  <si>
    <t>Liste les exigences concrètes pour « Télédéclaration » : règle ou objectif, actions à prévoir, documents/preuves à demander et point de vigilance en exécution. Fais le lien avec le suivi après notification du marché. Repères CFA à faire apparaître : télédéclaration; montants; bio; justificatifs. Repères PRO à faire apparaître : données consolidées; périmètre; ratios; cohérence.</t>
  </si>
  <si>
    <t>Liste les exigences concrètes pour « Audit interne » : règle ou objectif, actions à prévoir, documents/preuves à demander et point de vigilance en exécution. Fais le lien avec le suivi après notification du marché. Repères CFA à faire apparaître : audit; contrat; preuves; livraisons. Repères PRO à faire apparaître : procédures; ratios; substitutions; actions correctives.</t>
  </si>
  <si>
    <t>Explique l’enjeu de « Contrôle DDPP » : conséquence pratique, risque si l’on ne le maîtrise pas, preuve attendue et décision terrain que le gestionnaire ou l’acheteur doit prendre. Fais le lien avec le suivi après notification du marché. Repères CFA à faire apparaître : contrôle; conformité; preuves; organisation. Repères PRO à faire apparaître : PMS; étiquetage; documentation contractuelle; réception.</t>
  </si>
  <si>
    <t>Réponds sur « Litige fournisseur » en reliant la règle, l’action terrain, la preuve attendue et le risque à éviter. Fais le lien avec le suivi après notification du marché. Repères CFA à faire apparaître : litige; preuves; photos; échanges. Repères PRO à faire apparaître : clause applicable; impact; décision; réserves.</t>
  </si>
  <si>
    <t>Explique l’enjeu de « Pénalité appliquée » : conséquence pratique, risque si l’on ne le maîtrise pas, preuve attendue et décision terrain que le gestionnaire ou l’acheteur doit prendre. Fais le lien avec le suivi après notification du marché. Repères CFA à faire apparaître : pénalité; preuve; manquement; justifier. Repères PRO à faire apparaître : CCAP; proportionnalité; contradictoire; traçabilité.</t>
  </si>
  <si>
    <t>Réponds sur « Réunion fournisseur » en reliant la règle, l’action terrain, la preuve attendue et le risque à éviter. Fais le lien avec le suivi après notification du marché. Repères CFA à faire apparaître : réunion; chiffres; objectifs; problèmes. Repères PRO à faire apparaître : indicateurs; clauses; responsables; compte rendu.</t>
  </si>
  <si>
    <t>Réponds sur « Plan alimentaire » en reliant la règle, l’action terrain, la preuve attendue et le risque à éviter. Fais le lien avec le suivi après notification du marché. Repères CFA à faire apparaître : plan alimentaire; familles; produits; commander. Repères PRO à faire apparaître : fréquences; nutritionnelle; stratégie EGAlim; volumes.</t>
  </si>
  <si>
    <t>Identifie les points attendus pour « Gestion des restes » : notions obligatoires, critères à vérifier, documents à obtenir et risque si la réponse reste trop générale. Fais le lien avec le suivi après notification du marché. Repères CFA à faire apparaître : restes; gaspillage; acheter; mieux. Repères PRO à faire apparaître : grammages; recettes; portions; budget disponible.</t>
  </si>
  <si>
    <t>Identifie les points attendus pour « Cuisine centrale » : notions obligatoires, critères à vérifier, documents à obtenir et risque si la réponse reste trop générale. Rattache la réponse aux contraintes de production, de service ou de convive. Repères CFA à faire apparaître : cuisine centrale; volumes; stockage; livraison. Repères PRO à faire apparaître : conditionnement; chaîne du froid; satellites; continuité.</t>
  </si>
  <si>
    <t>Réponds sur « Satellites » en reliant la règle, l’action terrain, la preuve attendue et le risque à éviter. Rattache la réponse aux contraintes de production, de service ou de convive. Repères CFA à faire apparaître : satellites; horaires; température; quantités. Repères PRO à faire apparaître : lieux multiples; contenants; BL par site; incidents.</t>
  </si>
  <si>
    <t>Identifie les points attendus pour « Liaison froide » : notions obligatoires, critères à vérifier, documents à obtenir et risque si la réponse reste trop générale. Rattache la réponse aux contraintes de production, de service ou de convive. Repères CFA à faire apparaître : liaison froide; stockage; remise température; produits. Repères PRO à faire apparaître : process; DLC; texture; sécurité sanitaire.</t>
  </si>
  <si>
    <t>Identifie les points attendus pour « Liaison chaude » : notions obligatoires, critères à vérifier, documents à obtenir et risque si la réponse reste trop générale. Rattache la réponse aux contraintes de production, de service ou de convive. Repères CFA à faire apparaître : liaison chaude; température; délais; contenants. Repères PRO à faire apparaître : organoleptique; réglementaire; logistique; service.</t>
  </si>
  <si>
    <t>Explique l’enjeu de « Conditionnement cuisine centrale » : conséquence pratique, risque si l’on ne le maîtrise pas, preuve attendue et décision terrain que le gestionnaire ou l’acheteur doit prendre. Rattache la réponse aux contraintes de production, de service ou de convive. Repères CFA à faire apparaître : conditionnement; bacs; portions; stockage. Repères PRO à faire apparaître : rendement; ergonomie; refroidissement; coût complet.</t>
  </si>
  <si>
    <t>Explique comment intégrer « Qualité gustative » dans le marché ou le suivi : besoin, clause, preuve, contrôle d’exécution et impact sur les menus ou les achats. Rattache la réponse aux contraintes de production, de service ou de convive. Repères CFA à faire apparaître : goût; dégustation; convives; qualité. Repères PRO à faire apparaître : organoleptique; essais; acceptabilité; tenue production.</t>
  </si>
  <si>
    <t>Explique l’enjeu de « Acceptabilité convives » : conséquence pratique, risque si l’on ne le maîtrise pas, preuve attendue et décision terrain que le gestionnaire ou l’acheteur doit prendre. Rattache la réponse aux contraintes de production, de service ou de convive. Repères CFA à faire apparaître : acceptabilité; convives; gaspillage; produit. Repères PRO à faire apparaître : culture alimentaire; communication; test convives; mesure restes.</t>
  </si>
  <si>
    <t>Identifie les points attendus pour « Menus enfants » : notions obligatoires, critères à vérifier, documents à obtenir et risque si la réponse reste trop générale. Rattache la réponse aux contraintes de production, de service ou de convive. Repères CFA à faire apparaître : enfants; adapté; sûr; portions. Repères PRO à faire apparaître : nutrition; allergènes; éducation goût; fréquence.</t>
  </si>
  <si>
    <t>Identifie les points attendus pour « Menus personnes âgées » : notions obligatoires, critères à vérifier, documents à obtenir et risque si la réponse reste trop générale. Rattache la réponse aux contraintes de production, de service ou de convive. Repères CFA à faire apparaître : personnes âgées; texture; nutritif; qualité. Repères PRO à faire apparaître : densité nutritionnelle; enrichissement; hydratation; refus.</t>
  </si>
  <si>
    <t>Décris la sécurisation de « Textures modifiées » : exigence avant commande, contrôle à réception, preuve documentaire, action si écart et responsabilité du gestionnaire. Rattache la réponse aux contraintes de production, de service ou de convive. Repères CFA à faire apparaître : texture modifiée; adapté; sûr; tenir. Repères PRO à faire apparaître : granulométrie; enrichissement; allergènes; remise température.</t>
  </si>
  <si>
    <t>Explique l’enjeu de « Menus végétariens » : conséquence pratique, risque si l’on ne le maîtrise pas, preuve attendue et décision terrain que le gestionnaire ou l’acheteur doit prendre. Rattache la réponse aux contraintes de production, de service ou de convive. Repères CFA à faire apparaître : végétarien; protéines; légumineuses; recettes. Repères PRO à faire apparaître : céréales; qualité nutritionnelle; allergènes; acceptabilité.</t>
  </si>
  <si>
    <t>Réponds sur « Diversification protéique » en reliant la règle, l’action terrain, la preuve attendue et le risque à éviter. Rattache la réponse aux contraintes de production, de service ou de convive. Repères CFA à faire apparaître : protéines; légumineuses; alternatives; céréales. Repères PRO à faire apparaître : lots; fréquences; coût complet; formation cuisine.</t>
  </si>
  <si>
    <t>Explique l’enjeu de « Menus religieux ou préférences » : conséquence pratique, risque si l’on ne le maîtrise pas, preuve attendue et décision terrain que le gestionnaire ou l’acheteur doit prendre. Rattache la réponse aux contraintes de production, de service ou de convive. Repères CFA à faire apparaître : préférences; qualité; obligation; distinguer. Repères PRO à faire apparaître : régimes médicaux; choix gestion; information convive; culturel.</t>
  </si>
  <si>
    <t>Identifie les points attendus pour « Information convive » : notions obligatoires, critères à vérifier, documents à obtenir et risque si la réponse reste trop générale. Rattache la réponse aux contraintes de production, de service ou de convive. Repères CFA à faire apparaître : information; convive; labels; allergènes. Repères PRO à faire apparaître : vérifiable; affichage; fiches produits; réglementation.</t>
  </si>
  <si>
    <t>Réponds sur « Communication menu » en reliant la règle, l’action terrain, la preuve attendue et le risque à éviter. Rattache la réponse aux contraintes de production, de service ou de convive. Repères CFA à faire apparaître : communication; preuve; bio; local. Repères PRO à faire apparaître : mention; justifiée; actualisée; factures.</t>
  </si>
  <si>
    <t>Explique l’enjeu de « Formation équipes » : conséquence pratique, risque si l’on ne le maîtrise pas, preuve attendue et décision terrain que le gestionnaire ou l’acheteur doit prendre. Rattache la réponse aux contraintes de production, de service ou de convive. Repères CFA à faire apparaître : former; équipe; critères; preuves. Repères PRO à faire apparaître : contrôles réception; substitutions; remontée écarts; clauses.</t>
  </si>
  <si>
    <t>Identifie les points attendus pour « Service en salle » : notions obligatoires, critères à vérifier, documents à obtenir et risque si la réponse reste trop générale. Rattache la réponse aux contraintes de production, de service ou de convive. Repères CFA à faire apparaître : service; expliquer; convives; retours. Repères PRO à faire apparaître : valorisation; remontée restes; affichage; acceptabilité.</t>
  </si>
  <si>
    <t>Réponds sur « Gestion des substitutions menu » en reliant la règle, l’action terrain, la preuve attendue et le risque à éviter. Rattache la réponse aux contraintes de production, de service ou de convive. Repères CFA à faire apparaître : substitution; informer; équipe; menu. Repères PRO à faire apparaître : tracée; allergènes; reporting; validée.</t>
  </si>
  <si>
    <t>Explique l’enjeu de « Produits ultra-transformés » : conséquence pratique, risque si l’on ne le maîtrise pas, preuve attendue et décision terrain que le gestionnaire ou l’acheteur doit prendre. Rattache la réponse aux contraintes de production, de service ou de convive. Repères CFA à faire apparaître : ultra-transformé; nutrition; qualité; composition. Repères PRO à faire apparaître : additifs; santé publique; politique alimentaire; acceptabilité.</t>
  </si>
  <si>
    <t>Identifie les points attendus pour « Cuisine maison » : notions obligatoires, critères à vérifier, documents à obtenir et risque si la réponse reste trop générale. Rattache la réponse aux contraintes de production, de service ou de convive. Repères CFA à faire apparaître : fait maison; produits bruts; cuisiner; qualité. Repères PRO à faire apparaître : peu transformés; composition; coûts; filières.</t>
  </si>
  <si>
    <t>Identifie les points attendus pour « Risque contentieux » : notions obligatoires, critères à vérifier, documents à obtenir et risque si la réponse reste trop générale. Termine par un indicateur, une décision ou une action corrective. Repères CFA à faire apparaître : risque; origine; contesté; marché. Repères PRO à faire apparaître : préférence nationale; concurrence; recours; procédure.</t>
  </si>
  <si>
    <t>Identifie les points attendus pour « Risque sans preuve » : notions obligatoires, critères à vérifier, documents à obtenir et risque si la réponse reste trop générale. Termine par un indicateur, une décision ou une action corrective. Repères CFA à faire apparaître : preuve; compter; ratio; audit. Repères PRO à faire apparaître : déclaration; liquidation; preuve exploitable; ratios.</t>
  </si>
  <si>
    <t>Explique l’enjeu de « Risque fournisseur unique » : conséquence pratique, risque si l’on ne le maîtrise pas, preuve attendue et décision terrain que le gestionnaire ou l’acheteur doit prendre. Termine par un indicateur, une décision ou une action corrective. Repères CFA à faire apparaître : fournisseur unique; concurrence; approvisionnement; risque. Repères PRO à faire apparaître : dépendance; spécifications orientées; rupture; irrégularité.</t>
  </si>
  <si>
    <t>Réponds sur « Risque prix anormalement bas » en reliant la règle, l’action terrain, la preuve attendue et le risque à éviter. Termine par un indicateur, une décision ou une action corrective. Repères CFA à faire apparaître : prix bas; qualité; vérifier; offre. Repères PRO à faire apparaître : offre anormalement basse; exécution; clauses; preuves.</t>
  </si>
  <si>
    <t>Explique l’enjeu de « Risque sur spécifications floues » : conséquence pratique, risque si l’on ne le maîtrise pas, preuve attendue et décision terrain que le gestionnaire ou l’acheteur doit prendre. Termine par un indicateur, une décision ou une action corrective. Repères CFA à faire apparaître : flou; comparer; litige; contrôle. Repères PRO à faire apparaître : interprétations; non-conformes; reporting inutilisable; contrôle impossible.</t>
  </si>
  <si>
    <t>Réponds sur « Risque sur pondération » en reliant la règle, l’action terrain, la preuve attendue et le risque à éviter. Termine par un indicateur, une décision ou une action corrective. Repères CFA à faire apparaître : pondération; moins cher; qualité; durable. Repères PRO à faire apparaître : déséquilibrée; neutraliser objectifs; cohérence achat; EGAlim.</t>
  </si>
  <si>
    <t>Réponds sur « Pilotage budgétaire » en reliant la règle, l’action terrain, la preuve attendue et le risque à éviter. Termine par un indicateur, une décision ou une action corrective. Repères CFA à faire apparaître : budget; prix; gaspillage; volumes. Repères PRO à faire apparaître : coût complet; arbitrage menus; révision; saisonnalité.</t>
  </si>
  <si>
    <t>Liste les exigences concrètes pour « Plan d’action annuel » : règle ou objectif, actions à prévoir, documents/preuves à demander et point de vigilance en exécution. Termine par un indicateur, une décision ou une action corrective. Repères CFA à faire apparaître : plan action; objectifs; responsables; dates. Repères PRO à faire apparaître : diagnostic; familles prioritaires; indicateurs; bilan.</t>
  </si>
  <si>
    <t>Réponds sur « Maturité achat » en reliant la règle, l’action terrain, la preuve attendue et le risque à éviter. Termine par un indicateur, une décision ou une action corrective. Repères CFA à faire apparaître : maturité; suivi; achats; amélioration. Repères PRO à faire apparaître : sourcing; données; dialogue fournisseurs; progression ratios.</t>
  </si>
  <si>
    <t>Explique l’utilisation concrète de « Répertoire de clauses » : objectif, conditions d’emploi, documents à produire, contrôle terrain et erreur de copier-coller ou d’usage à éviter. Termine par un indicateur, une décision ou une action corrective. Repères CFA à faire apparaître : clauses; adapter; besoin; produit. Repères PRO à faire apparaître : capacités fournisseurs; contrôle possible; objectifs collectivité; marché.</t>
  </si>
  <si>
    <t>Réponds d’abord par oui/non sur « Indicateur d’origine », puis justifie la limite juridique ou opérationnelle. Indique ce qui est autorisé, ce qui devient risqué, et la preuve ou formulation sécurisée à utiliser. Termine par un indicateur, une décision ou une action corrective. Repères CFA à faire apparaître : origine; suivre; tableau; achats. Repères PRO à faire apparaître : non discriminatoire; critères objectifs; stratégie; consultation.</t>
  </si>
  <si>
    <t>Réponds sur « Dialogue avec élus » en reliant la règle, l’action terrain, la preuve attendue et le risque à éviter. Termine par un indicateur, une décision ou une action corrective. Repères CFA à faire apparaître : élus; origine; légal; qualité. Repères PRO à faire apparaître : allotissement; labels équivalents; clauses environnementales; délais justifiés.</t>
  </si>
  <si>
    <t>Explique comment intégrer « Dialogue avec producteurs » dans le marché ou le suivi : besoin, clause, preuve, contrôle d’exécution et impact sur les menus ou les achats. Termine par un indicateur, une décision ou une action corrective. Repères CFA à faire apparaître : producteurs; sourcing; règles; écouter. Repères PRO à faire apparaître : réunions ouvertes; traçabilité; exigences neutres; informations identiques.</t>
  </si>
  <si>
    <t>Explique l’enjeu de « Amélioration continue » : conséquence pratique, risque si l’on ne le maîtrise pas, preuve attendue et décision terrain que le gestionnaire ou l’acheteur doit prendre. Termine par un indicateur, une décision ou une action corrective. Repères CFA à faire apparaître : amélioration; objectifs; fournisseurs; progresser. Repères PRO à faire apparaître : trajectoire; revues; montée en gamme; sécurisation budgétaire.</t>
  </si>
  <si>
    <t>Identifie les points attendus pour « Synthèse méthode complète » : notions obligatoires, critères à vérifier, documents à obtenir et risque si la réponse reste trop générale. Termine par un indicateur, une décision ou une action corrective. Repères CFA à faire apparaître : diagnostic; sourcing; clauses; contrôle. Repères PRO à faire apparaître : définition besoin; critères pondérés; reporting; bilan; plan progrès.</t>
  </si>
  <si>
    <t>Terrain formateur — Objectifs EGAlim : on évalue cadre réglementaire EGAlim, périmètre, ratios et preuves. La réponse doit montrer une décision exploitable, pas une phrase de principe. CFA : durable; qualité; bio; suivi. PRO : 50%; 20%; HT; justificatifs; ma cantine.</t>
  </si>
  <si>
    <t>Terrain formateur — Calcul des ratios : on évalue cadre réglementaire EGAlim, périmètre, ratios et preuves. La réponse doit montrer une décision exploitable, pas une phrase de principe. CFA : achats; total; année; pourcentage. PRO : valeur HT; année civile; denrées; ratio; bio.</t>
  </si>
  <si>
    <t>Terrain formateur — Produits bio : on évalue cadre réglementaire EGAlim, périmètre, ratios et preuves. La réponse doit montrer une décision exploitable, pas une phrase de principe. CFA : bio; biologique; obligatoire; achats. PRO : 20%; valeur HT; produits biologiques; total achats.</t>
  </si>
  <si>
    <t>Terrain formateur — Produits durables et de qualité : on évalue cadre réglementaire EGAlim, périmètre, ratios et preuves. La réponse doit montrer une décision exploitable, pas une phrase de principe. CFA : label; certification; qualité; bio. PRO : catégorie éligible; SIQO; preuve documentaire; équivalence.</t>
  </si>
  <si>
    <t>Terrain formateur — Viandes et poissons : on évalue cadre réglementaire EGAlim, périmètre, ratios et preuves. La réponse doit montrer une décision exploitable, pas une phrase de principe. CFA : viandes; poissons; suivi; qualité. PRO : 60%; viandes; poissons; 100%; État.</t>
  </si>
  <si>
    <t>Terrain formateur — Périmètre restauration collective : on évalue cadre réglementaire EGAlim, périmètre, ratios et preuves. La réponse doit montrer une décision exploitable, pas une phrase de principe. CFA : denrées; repas; boissons; collations. PRO : achats HT; produits alimentaires; gestion directe; prestation.</t>
  </si>
  <si>
    <t>Terrain formateur — Loi Climat et Résilience : on évalue cadre réglementaire EGAlim, périmètre, ratios et preuves. La réponse doit montrer une décision exploitable, pas une phrase de principe. CFA : egalim; climat; durable; bio. PRO : loi Climat; alimentation durable; diversification protéique; suivi.</t>
  </si>
  <si>
    <t>Terrain formateur — Obligation de résultat : on évalue cadre réglementaire EGAlim, périmètre, ratios et preuves. La réponse doit montrer une décision exploitable, pas une phrase de principe. CFA : intention; vérifier; preuve; achats. PRO : clause mesurable; reporting; contrôle d’exécution; justificatifs.</t>
  </si>
  <si>
    <t>Terrain formateur — Ma cantine : on évalue cadre réglementaire EGAlim, périmètre, ratios et preuves. La réponse doit montrer une décision exploitable, pas une phrase de principe. CFA : suivre; déclarer; obligation; ma cantine. PRO : télédéclaration; pilotage; consolidation; objectifs EGAlim.</t>
  </si>
  <si>
    <t>Terrain formateur — Preuves documentaires : on évalue cadre réglementaire EGAlim, périmètre, ratios et preuves. La réponse doit montrer une décision exploitable, pas une phrase de principe. Point critique : sans preuve, l’affichage EGAlim ne vaut pas pilotage. CFA : preuve; facture; certificat; fiche. PRO : audit; liquidation; attestation; bilan annuel.</t>
  </si>
  <si>
    <t>Terrain formateur — Gestion directe : on évalue cadre réglementaire EGAlim, périmètre, ratios et preuves. La réponse doit montrer une décision exploitable, pas une phrase de principe. CFA : gestion directe; achats; factures; contrôler. PRO : BPU; lots; réception; cumul annuel; éligibles.</t>
  </si>
  <si>
    <t>Terrain formateur — Prestation de restauration : on évalue cadre réglementaire EGAlim, périmètre, ratios et preuves. La réponse doit montrer une décision exploitable, pas une phrase de principe. CFA : prestataire; preuve; menus; conforme. PRO : reporting détaillé; substitution encadrée; traçabilité; transmission données.</t>
  </si>
  <si>
    <t>Terrain formateur — Responsabilité acheteur : on évalue cadre réglementaire EGAlim, périmètre, ratios et preuves. La réponse doit montrer une décision exploitable, pas une phrase de principe. CFA : responsable; vérifier; contrat; respecté. PRO : pouvoir adjudicateur; pilotage; obligations; écarts.</t>
  </si>
  <si>
    <t>Terrain formateur — Budget contraint : on évalue cadre réglementaire EGAlim, périmètre, ratios et preuves. La réponse doit montrer une décision exploitable, pas une phrase de principe. Point critique : le prix ne doit pas écraser qualité, durabilité et maîtrise du risque. CFA : budget; saison; volumes; gaspillage. PRO : coût complet; révision de prix; grammages; variantes.</t>
  </si>
  <si>
    <t>Terrain formateur — Traçabilité EGAlim : on évalue cadre réglementaire EGAlim, périmètre, ratios et preuves. La réponse doit montrer une décision exploitable, pas une phrase de principe. Point critique : sans preuve, l’affichage EGAlim ne vaut pas pilotage. CFA : traçabilité; fournisseur; produit; preuve. PRO : ligne d’achat; catégorie EGAlim; montant HT; justificatif.</t>
  </si>
  <si>
    <t>Terrain formateur — Non-discrimination : on évalue sécurité juridique : égalité d’accès, non-discrimination, proportionnalité et clauses liées au besoin. La réponse doit montrer une décision exploitable, pas une phrase de principe. Point critique : éviter la préférence géographique directe ; faire travailler sur des critères objectifs. CFA : discriminatoire; origine; qualité; saison. PRO : non-discrimination; lié à l’objet; labels équivalents; traçabilité.</t>
  </si>
  <si>
    <t>Terrain formateur — Origine européenne : on évalue sécurité juridique : égalité d’accès, non-discrimination, proportionnalité et clauses liées au besoin. La réponse doit montrer une décision exploitable, pas une phrase de principe. Point critique : éviter la préférence géographique directe ; faire travailler sur des critères objectifs. CFA : origine; réserver; critère; besoin. PRO : proportionné; objectif; besoin; concurrence.</t>
  </si>
  <si>
    <t>Terrain formateur — Produits locaux : on évalue sécurité juridique : égalité d’accès, non-discrimination, proportionnalité et clauses liées au besoin. La réponse doit montrer une décision exploitable, pas une phrase de principe. CFA : local; saison; fraîcheur; lots. PRO : allotissement fin; délais justifiés; environnement; qualité organoleptique.</t>
  </si>
  <si>
    <t>Terrain formateur — Labels équivalents : on évalue sécurité juridique : égalité d’accès, non-discrimination, proportionnalité et clauses liées au besoin. La réponse doit montrer une décision exploitable, pas une phrase de principe. CFA : label; équivalent; preuve; fournisseur. PRO : moyen de preuve équivalent; égalité d’accès; concurrence.</t>
  </si>
  <si>
    <t>Terrain formateur — Spécifications techniques : on évalue sécurité juridique : égalité d’accès, non-discrimination, proportionnalité et clauses liées au besoin. La réponse doit montrer une décision exploitable, pas une phrase de principe. CFA : besoin; produit; fournisseur; marque. PRO : lié à l’objet; mesurable; non discriminatoire; preuves.</t>
  </si>
  <si>
    <t>Terrain formateur — Critères d’attribution : on évalue sécurité juridique : égalité d’accès, non-discrimination, proportionnalité et clauses liées au besoin. La réponse doit montrer une décision exploitable, pas une phrase de principe. CFA : prix; qualité; critères; comparer. PRO : pondération; performance environnementale; plan de progrès; traçabilité.</t>
  </si>
  <si>
    <t>Terrain formateur — Principe d’égalité : on évalue sécurité juridique : égalité d’accès, non-discrimination, proportionnalité et clauses liées au besoin. La réponse doit montrer une décision exploitable, pas une phrase de principe. CFA : égalité; fournisseur; répondre; mêmes conditions. PRO : liberté d’accès; transparence; égalité de traitement; opérateur.</t>
  </si>
  <si>
    <t>Terrain formateur — Liberté d’accès : on évalue sécurité juridique : égalité d’accès, non-discrimination, proportionnalité et clauses liées au besoin. La réponse doit montrer une décision exploitable, pas une phrase de principe. CFA : fermé; fournisseur; concurrence; risque. PRO : restriction; concurrence artificielle; contestation; procédure.</t>
  </si>
  <si>
    <t>Terrain formateur — Transparence : on évalue sécurité juridique : égalité d’accès, non-discrimination, proportionnalité et clauses liées au besoin. La réponse doit montrer une décision exploitable, pas une phrase de principe. CFA : règles; critères; offres; écrit. PRO : pondération; conditions d’exécution; méthode de contrôle; vérifiable.</t>
  </si>
  <si>
    <t>Terrain formateur — Proportionnalité : on évalue sécurité juridique : égalité d’accès, non-discrimination, proportionnalité et clauses liées au besoin. La réponse doit montrer une décision exploitable, pas une phrase de principe. CFA : nécessaire; besoin; produit; utile. PRO : exigence excessive; justifiée; contrôlable; proportionnée.</t>
  </si>
  <si>
    <t>Terrain formateur — Objet du marché : on évalue sécurité juridique : égalité d’accès, non-discrimination, proportionnalité et clauses liées au besoin. La réponse doit montrer une décision exploitable, pas une phrase de principe. CFA : objet; produit; service; clause. PRO : lien avec l’objet; prestation; logistique; exécution.</t>
  </si>
  <si>
    <t>Terrain formateur — Variante : on évalue sécurité juridique : égalité d’accès, non-discrimination, proportionnalité et clauses liées au besoin. La réponse doit montrer une décision exploitable, pas une phrase de principe. CFA : variante; solution; besoin; respecte. PRO : solutions durables; encadrées; comparables; autorisées.</t>
  </si>
  <si>
    <t>Terrain formateur — Marché réservé : on évalue sécurité juridique : égalité d’accès, non-discrimination, proportionnalité et clauses liées au besoin. La réponse doit montrer une décision exploitable, pas une phrase de principe. Point critique : éviter la préférence géographique directe ; faire travailler sur des critères objectifs. CFA : marché réservé; non; origine; produit. PRO : objectifs sociaux; code; préférence d’origine; alimentaire.</t>
  </si>
  <si>
    <t>Terrain formateur — Traçabilité comme critère : on évalue sécurité juridique : égalité d’accès, non-discrimination, proportionnalité et clauses liées au besoin. La réponse doit montrer une décision exploitable, pas une phrase de principe. Point critique : sans preuve, l’affichage EGAlim ne vaut pas pilotage. CFA : traçabilité; conformité; preuve; produit. PRO : sécurité; lots; preuves EGAlim; information acheteur.</t>
  </si>
  <si>
    <t>Terrain formateur — Délais de livraison : on évalue sécurité juridique : égalité d’accès, non-discrimination, proportionnalité et clauses liées au besoin. La réponse doit montrer une décision exploitable, pas une phrase de principe. Point critique : éviter la préférence géographique directe ; faire travailler sur des critères objectifs. CFA : délai; fraîcheur; organisation; livraison. PRO : sécurité alimentaire; continuité de service; logistique; proximité seule.</t>
  </si>
  <si>
    <t>Terrain formateur — Fraîcheur : on évalue sécurité juridique : égalité d’accès, non-discrimination, proportionnalité et clauses liées au besoin. La réponse doit montrer une décision exploitable, pas une phrase de principe. CFA : fraîcheur; produit; délai; attendu. PRO : calibre; maturité; DLC; température; preuve contrôlable.</t>
  </si>
  <si>
    <t>Terrain formateur — Coût du cycle de vie : on évalue sécurité juridique : égalité d’accès, non-discrimination, proportionnalité et clauses liées au besoin. La réponse doit montrer une décision exploitable, pas une phrase de principe. CFA : prix; coût; déchets; transport. PRO : cycle de vie; conditionnement; gaspillage; méthode annoncée.</t>
  </si>
  <si>
    <t>Terrain formateur — Clause d’exécution : on évalue sécurité juridique : égalité d’accès, non-discrimination, proportionnalité et clauses liées au besoin. La réponse doit montrer une décision exploitable, pas une phrase de principe. CFA : exécution; fournisseur; obligation; marché. PRO : reporting; pénalités; réunions; plan de progrès.</t>
  </si>
  <si>
    <t>Terrain formateur — Pénalités : on évalue sécurité juridique : égalité d’accès, non-discrimination, proportionnalité et clauses liées au besoin. La réponse doit montrer une décision exploitable, pas une phrase de principe. CFA : pénalité; obligation; non respect; retard. PRO : proportionnées; justificatif absent; non-conformité; reporting incomplet.</t>
  </si>
  <si>
    <t>Terrain formateur — Révision de prix : on évalue sécurité juridique : égalité d’accès, non-discrimination, proportionnalité et clauses liées au besoin. La réponse doit montrer une décision exploitable, pas une phrase de principe. Point critique : le prix ne doit pas écraser qualité, durabilité et maîtrise du risque. CFA : révision; prix; coût; marché. PRO : matières premières; offre sous-évaluée; qualité; formule.</t>
  </si>
  <si>
    <t>Terrain formateur — Sourcing neutre : on évalue préparation achat : besoin réel, volumes, fournisseurs consultés, allotissement et faisabilité terrain. La réponse doit montrer une décision exploitable, pas une phrase de principe. CFA : sourcing; fournisseurs; prix; saisons. PRO : capacités; volumes; logistique; PME.</t>
  </si>
  <si>
    <t>Terrain formateur — Sourcing et favoritisme : on évalue préparation achat : besoin réel, volumes, fournisseurs consultés, allotissement et faisabilité terrain. La réponse doit montrer une décision exploitable, pas une phrase de principe. CFA : favoriser; fournisseur; limite; information. PRO : avantage indu; traçabilité échanges; orienter; pièces.</t>
  </si>
  <si>
    <t>Terrain formateur — Allotissement : on évalue préparation achat : besoin réel, volumes, fournisseurs consultés, allotissement et faisabilité terrain. La réponse doit montrer une décision exploitable, pas une phrase de principe. CFA : lots; familles; fournisseurs; répondre. PRO : PME; filières spécialisées; concurrence; pilotage.</t>
  </si>
  <si>
    <t>Terrain formateur — Allotissement fin : on évalue préparation achat : besoin réel, volumes, fournisseurs consultés, allotissement et faisabilité terrain. La réponse doit montrer une décision exploitable, pas une phrase de principe. CFA : lot séparé; produit; famille; bio. PRO : fruits légumes; viandes; légumineuses; signes qualité.</t>
  </si>
  <si>
    <t>Terrain formateur — Besoins réels : on évalue préparation achat : besoin réel, volumes, fournisseurs consultés, allotissement et faisabilité terrain. La réponse doit montrer une décision exploitable, pas une phrase de principe. CFA : menus; volumes; stockage; livraison. PRO : plans alimentaires; cadences; saisonnalité; capacités fournisseurs.</t>
  </si>
  <si>
    <t>Terrain formateur — Volume prévisionnel : on évalue préparation achat : besoin réel, volumes, fournisseurs consultés, allotissement et faisabilité terrain. La réponse doit montrer une décision exploitable, pas une phrase de principe. CFA : volumes; offre; fournisseur; prix. PRO : capacité production; logistique; engagement filière; comparaison.</t>
  </si>
  <si>
    <t>Terrain formateur — BPU : on évalue préparation achat : besoin réel, volumes, fournisseurs consultés, allotissement et faisabilité terrain. La réponse doit montrer une décision exploitable, pas une phrase de principe. Point critique : le prix ne doit pas écraser qualité, durabilité et maîtrise du risque. CFA : BPU; prix; produit; détail. PRO : prix HT; unité; conditionnement; éligibilité.</t>
  </si>
  <si>
    <t>Terrain formateur — DQE : on évalue préparation achat : besoin réel, volumes, fournisseurs consultés, allotissement et faisabilité terrain. La réponse doit montrer une décision exploitable, pas une phrase de principe. CFA : DQE; quantités; comparer; prix. PRO : panier représentatif; pondération; simulation; commande ferme.</t>
  </si>
  <si>
    <t>Terrain formateur — Saisonnalité : on évalue préparation achat : besoin réel, volumes, fournisseurs consultés, allotissement et faisabilité terrain. La réponse doit montrer une décision exploitable, pas une phrase de principe. Point critique : le menu doit rester cohérent avec l’achat, la saison et la disponibilité réelle. CFA : saison; qualité; coût; disponible. PRO : acceptabilité; performance environnementale; disponibilité; origine.</t>
  </si>
  <si>
    <t>Terrain formateur — Calendrier de menus : on évalue préparation achat : besoin réel, volumes, fournisseurs consultés, allotissement et faisabilité terrain. La réponse doit montrer une décision exploitable, pas une phrase de principe. Point critique : le menu doit rester cohérent avec l’achat, la saison et la disponibilité réelle. CFA : menus; produits; périodes; prévoir. PRO : plans alimentaires; fréquences; substitutions; engagements.</t>
  </si>
  <si>
    <t>Terrain formateur — Concertation cuisine-achats : on évalue préparation achat : besoin réel, volumes, fournisseurs consultés, allotissement et faisabilité terrain. La réponse doit montrer une décision exploitable, pas une phrase de principe. CFA : cuisine; acheteur; besoin; réaliste. PRO : conditionnement; coûts cachés; recettes; exécution.</t>
  </si>
  <si>
    <t>Terrain formateur — Échantillons : on évalue préparation achat : besoin réel, volumes, fournisseurs consultés, allotissement et faisabilité terrain. La réponse doit montrer une décision exploitable, pas une phrase de principe. CFA : échantillon; critère; essai; dégustation. PRO : règles identiques; critères annoncés; traçabilité évaluation; preuve.</t>
  </si>
  <si>
    <t>Terrain formateur — Visite fournisseurs : on évalue préparation achat : besoin réel, volumes, fournisseurs consultés, allotissement et faisabilité terrain. La réponse doit montrer une décision exploitable, pas une phrase de principe. CFA : visite; fournisseurs; contraintes; produits. PRO : sourcing égalitaire; capacités; contraintes filière; favoritisme.</t>
  </si>
  <si>
    <t>Terrain formateur — Petits producteurs : on évalue préparation achat : besoin réel, volumes, fournisseurs consultés, allotissement et faisabilité terrain. La réponse doit montrer une décision exploitable, pas une phrase de principe. CFA : petits producteurs; lots; volumes; délais. PRO : marché fractionné; bons de commande; groupement; simplification.</t>
  </si>
  <si>
    <t>Terrain formateur — Groupement de commandes : on évalue préparation achat : besoin réel, volumes, fournisseurs consultés, allotissement et faisabilité terrain. La réponse doit montrer une décision exploitable, pas une phrase de principe. CFA : groupement; besoins; volumes; prix. PRO : mutualiser; accès PME; logistique; allotissement.</t>
  </si>
  <si>
    <t>Terrain formateur — Marché multi-attributaire : on évalue préparation achat : besoin réel, volumes, fournisseurs consultés, allotissement et faisabilité terrain. La réponse doit montrer une décision exploitable, pas une phrase de principe. CFA : plusieurs fournisseurs; approvisionnement; rupture; concurrence. PRO : multi-attributaire; règles d’attribution; diversification; exécution.</t>
  </si>
  <si>
    <t>Terrain formateur — Accord-cadre : on évalue préparation achat : besoin réel, volumes, fournisseurs consultés, allotissement et faisabilité terrain. La réponse doit montrer une décision exploitable, pas une phrase de principe. CFA : accord cadre; commander; besoins; volumes. PRO : bons de commande; ajustements saisonniers; familles; obligations.</t>
  </si>
  <si>
    <t>Terrain formateur — Plan de progrès : on évalue préparation achat : besoin réel, volumes, fournisseurs consultés, allotissement et faisabilité terrain. La réponse doit montrer une décision exploitable, pas une phrase de principe. CFA : progrès; fournisseur; amélioration; suivre. PRO : indicateurs; réunions; échéances; actions correctives.</t>
  </si>
  <si>
    <t>Terrain formateur — Analyse des achats passés : on évalue préparation achat : besoin réel, volumes, fournisseurs consultés, allotissement et faisabilité terrain. La réponse doit montrer une décision exploitable, pas une phrase de principe. CFA : année précédente; achats; progresser; diagnostic. PRO : historique; ratios; écarts; priorités clauses.</t>
  </si>
  <si>
    <t>Terrain formateur — Cartographie fournisseurs : on évalue préparation achat : besoin réel, volumes, fournisseurs consultés, allotissement et faisabilité terrain. La réponse doit montrer une décision exploitable, pas une phrase de principe. CFA : fournisseurs; produits; contraintes; livraison. PRO : capacités; labels; risques dépendance; logistique.</t>
  </si>
  <si>
    <t>Terrain formateur — Clausier CNRC : on évalue rédaction de clause : exigence mesurable, preuve attendue, contrôle et sanction possible. La réponse doit montrer une décision exploitable, pas une phrase de principe. CFA : clausier; clauses; EGAlim; exemple. PRO : CNRC; denrées; prestations; preuves; contrôles.</t>
  </si>
  <si>
    <t>Terrain formateur — CCTP : on évalue rédaction de clause : exigence mesurable, preuve attendue, contrôle et sanction possible. La réponse doit montrer une décision exploitable, pas une phrase de principe. CFA : CCTP; produits; qualité; livraison. PRO : spécifications; conditionnements; substitution; reporting.</t>
  </si>
  <si>
    <t>Terrain formateur — CCAP : on évalue rédaction de clause : exigence mesurable, preuve attendue, contrôle et sanction possible. La réponse doit montrer une décision exploitable, pas une phrase de principe. CFA : CCAP; délais; pénalités; documents. PRO : révision prix; bons de commande; résiliation; contrôle exécution.</t>
  </si>
  <si>
    <t>Terrain formateur — Clause EGAlim : on évalue rédaction de clause : exigence mesurable, preuve attendue, contrôle et sanction possible. La réponse doit montrer une décision exploitable, pas une phrase de principe. CFA : clause; produits; preuves; objectifs. PRO : catégories éligibles; reporting; contrôle; écarts.</t>
  </si>
  <si>
    <t>Terrain formateur — Clause bio : on évalue rédaction de clause : exigence mesurable, preuve attendue, contrôle et sanction possible. La réponse doit montrer une décision exploitable, pas une phrase de principe. CFA : bio; preuve; certificat; facture. PRO : lignes bio; équivalent; suivi HT; substitution non bio.</t>
  </si>
  <si>
    <t>Terrain formateur — Clause labels : on évalue rédaction de clause : exigence mesurable, preuve attendue, contrôle et sanction possible. La réponse doit montrer une décision exploitable, pas une phrase de principe. CFA : label; équivalent; justificatif; demander. PRO : caractéristiques; référence fermée; signe qualité; preuve.</t>
  </si>
  <si>
    <t>Terrain formateur — Clause saisonnalité : on évalue rédaction de clause : exigence mesurable, preuve attendue, contrôle et sanction possible. La réponse doit montrer une décision exploitable, pas une phrase de principe. Point critique : le menu doit rester cohérent avec l’achat, la saison et la disponibilité réelle. CFA : saison; calendrier; remplacement; produit. PRO : substitutions validées; qualité attendue; adaptation prix; volumes.</t>
  </si>
  <si>
    <t>Terrain formateur — Clause conditionnement : on évalue rédaction de clause : exigence mesurable, preuve attendue, contrôle et sanction possible. La réponse doit montrer une décision exploitable, pas une phrase de principe. CFA : conditionnement; format; cuisine; stockage. PRO : déchets; portionnement; coût réel; production.</t>
  </si>
  <si>
    <t>Terrain formateur — Clause emballages : on évalue rédaction de clause : exigence mesurable, preuve attendue, contrôle et sanction possible. La réponse doit montrer une décision exploitable, pas une phrase de principe. CFA : emballages; réduire; reprise; recyclable. PRO : réemployable; vrac maîtrisé; reporting déchets; contrôlable.</t>
  </si>
  <si>
    <t>Terrain formateur — Clause livraison : on évalue rédaction de clause : exigence mesurable, preuve attendue, contrôle et sanction possible. La réponse doit montrer une décision exploitable, pas une phrase de principe. Point critique : le contrôle terrain doit être prévu avant le litige, pas après. CFA : livraison; horaires; température; documents. PRO : BL; DLC; lots; satellites; continuité service.</t>
  </si>
  <si>
    <t>Terrain formateur — Clause réception : on évalue rédaction de clause : exigence mesurable, preuve attendue, contrôle et sanction possible. La réponse doit montrer une décision exploitable, pas une phrase de principe. Point critique : le contrôle terrain doit être prévu avant le litige, pas après. CFA : réception; température; état; conformité. PRO : tolérances; réserves; litiges; remplacement.</t>
  </si>
  <si>
    <t>Terrain formateur — Clause substitution : on évalue rédaction de clause : exigence mesurable, preuve attendue, contrôle et sanction possible. La réponse doit montrer une décision exploitable, pas une phrase de principe. Point critique : toute substitution ou anomalie doit être tracée et validée, pas seulement acceptée oralement. CFA : substitution; prévenir; équivalent; produit. PRO : autorisée; tracée; compatible EGAlim; validation acheteur.</t>
  </si>
  <si>
    <t>Terrain formateur — Clause allergènes : on évalue rédaction de clause : exigence mesurable, preuve attendue, contrôle et sanction possible. La réponse doit montrer une décision exploitable, pas une phrase de principe. Point critique : les allergènes relèvent d’une information maîtrisée, pas d’une mention approximative. CFA : allergènes; fiche technique; produit; information. PRO : matrice allergènes; changement recette; alerte acheteur; transmission.</t>
  </si>
  <si>
    <t>Terrain formateur — Clause traçabilité : on évalue rédaction de clause : exigence mesurable, preuve attendue, contrôle et sanction possible. La réponse doit montrer une décision exploitable, pas une phrase de principe. Point critique : sans preuve, l’affichage EGAlim ne vaut pas pilotage. CFA : traçabilité; lot; fournisseur; date. PRO : certificats; origine réglementaire; BL; archivage.</t>
  </si>
  <si>
    <t>Terrain formateur — Clause menus végétariens : on évalue rédaction de clause : exigence mesurable, preuve attendue, contrôle et sanction possible. La réponse doit montrer une décision exploitable, pas une phrase de principe. Point critique : le menu doit rester cohérent avec l’achat, la saison et la disponibilité réelle. CFA : végétarien; produits; recettes; adapté. PRO : diversité protéique; nutritionnelle; fréquences; production.</t>
  </si>
  <si>
    <t>Terrain formateur — Clause gaspillage : on évalue rédaction de clause : exigence mesurable, preuve attendue, contrôle et sanction possible. La réponse doit montrer une décision exploitable, pas une phrase de principe. CFA : gaspillage; portions; restes; acheter juste. PRO : grammages; indicateurs; dons; suivi déchets.</t>
  </si>
  <si>
    <t>Terrain formateur — Clause de reporting : on évalue rédaction de clause : exigence mesurable, preuve attendue, contrôle et sanction possible. La réponse doit montrer une décision exploitable, pas une phrase de principe. CFA : reporting; quantité; prix; preuve. PRO : famille; montant HT; catégorie EGAlim; cumul annuel.</t>
  </si>
  <si>
    <t>Terrain formateur — Clause réunion de suivi : on évalue rédaction de clause : exigence mesurable, preuve attendue, contrôle et sanction possible. La réponse doit montrer une décision exploitable, pas une phrase de principe. CFA : réunion; suivi; objectif; problème. PRO : non-conformités; ruptures; plan de progrès; actions correctives.</t>
  </si>
  <si>
    <t>Terrain formateur — Clause de contrôle : on évalue rédaction de clause : exigence mesurable, preuve attendue, contrôle et sanction possible. La réponse doit montrer une décision exploitable, pas une phrase de principe. CFA : contrôle; preuve; vérifier; fréquence. PRO : indicateur; seuil; responsable; conséquence.</t>
  </si>
  <si>
    <t>Terrain formateur — Clause prix qualité : on évalue rédaction de clause : exigence mesurable, preuve attendue, contrôle et sanction possible. La réponse doit montrer une décision exploitable, pas une phrase de principe. Point critique : le prix ne doit pas écraser qualité, durabilité et maîtrise du risque. CFA : prix; qualité; pondérer; preuve. PRO : valeur technique; performance durable; garanties exécution; logistique.</t>
  </si>
  <si>
    <t>Terrain formateur — SIQO : on évalue catégorie produit : qualité, label, preuve documentaire, usage menu et risque de confusion. La réponse doit montrer une décision exploitable, pas une phrase de principe. Point critique : éviter la préférence géographique directe ; faire travailler sur des critères objectifs. CFA : SIQO; AOP; IGP; Label Rouge. PRO : qualité protégée; origine protégée; catégorie EGAlim; équivalence.</t>
  </si>
  <si>
    <t>Terrain formateur — AOP AOC : on évalue catégorie produit : qualité, label, preuve documentaire, usage menu et risque de confusion. La réponse doit montrer une décision exploitable, pas une phrase de principe. CFA : AOP; AOC; équivalent; qualité. PRO : caractéristiques attendues; justifiée; commande publique; équivalents.</t>
  </si>
  <si>
    <t>Terrain formateur — IGP : on évalue catégorie produit : qualité, label, preuve documentaire, usage menu et risque de confusion. La réponse doit montrer une décision exploitable, pas une phrase de principe. CFA : IGP; zone; savoir-faire; qualité. PRO : traçabilité; caractéristiques objectives; préférence géographique; fermé.</t>
  </si>
  <si>
    <t>Terrain formateur — Label Rouge : on évalue catégorie produit : qualité, label, preuve documentaire, usage menu et risque de confusion. La réponse doit montrer une décision exploitable, pas une phrase de principe. CFA : Label Rouge; qualité; équivalent; certificat. PRO : qualité supérieure; caractéristiques; équivalence; certificats.</t>
  </si>
  <si>
    <t>Terrain formateur — HVE : on évalue catégorie produit : qualité, label, preuve documentaire, usage menu et risque de confusion. La réponse doit montrer une décision exploitable, pas une phrase de principe. CFA : HVE; certification; preuve; facture. PRO : catégorie réglementaire; validité; affectation; traçabilité.</t>
  </si>
  <si>
    <t>Terrain formateur — Commerce équitable : on évalue catégorie produit : qualité, label, preuve documentaire, usage menu et risque de confusion. La réponse doit montrer une décision exploitable, pas une phrase de principe. CFA : commerce équitable; preuve; lot; label. PRO : critères sociaux; sourcing; allotissement; équivalents.</t>
  </si>
  <si>
    <t>Terrain formateur — Produits fermiers : on évalue catégorie produit : qualité, label, preuve documentaire, usage menu et risque de confusion. La réponse doit montrer une décision exploitable, pas une phrase de principe. CFA : fermier; qualité; traçabilité; livraison. PRO : caractéristiques; sanitaires; équivalence; capacité livraison.</t>
  </si>
  <si>
    <t>Terrain formateur — Produits frais : on évalue catégorie produit : qualité, label, preuve documentaire, usage menu et risque de confusion. La réponse doit montrer une décision exploitable, pas une phrase de principe. CFA : frais; température; date; aspect. PRO : calibre; maturité; DLC; refus non-conformité.</t>
  </si>
  <si>
    <t>Terrain formateur — Fruits et légumes : on évalue catégorie produit : qualité, label, preuve documentaire, usage menu et risque de confusion. La réponse doit montrer une décision exploitable, pas une phrase de principe. CFA : fruits; légumes; saison; calibre. PRO : maturité; organoleptique; lots séparés; écarts.</t>
  </si>
  <si>
    <t>Terrain formateur — Pain boulangerie : on évalue catégorie produit : qualité, label, preuve documentaire, usage menu et risque de confusion. La réponse doit montrer une décision exploitable, pas une phrase de principe. CFA : pain; livraison; grammage; qualité. PRO : ingrédients; fréquence; exigences nutritionnelles; preuves.</t>
  </si>
  <si>
    <t>Terrain formateur — Viandes : on évalue catégorie produit : qualité, label, preuve documentaire, usage menu et risque de confusion. La réponse doit montrer une décision exploitable, pas une phrase de principe. Point critique : éviter la préférence géographique directe ; faire travailler sur des critères objectifs. CFA : viande; traçabilité; température; label. PRO : morceaux; maturation; catégorie EGAlim; preuves.</t>
  </si>
  <si>
    <t>Terrain formateur — Poissons : on évalue catégorie produit : qualité, label, preuve documentaire, usage menu et risque de confusion. La réponse doit montrer une décision exploitable, pas une phrase de principe. CFA : poisson; fraîcheur; traçabilité; température. PRO : espèce; zone FAO; durabilité; justificatifs.</t>
  </si>
  <si>
    <t>Terrain formateur — Laitages : on évalue catégorie produit : qualité, label, preuve documentaire, usage menu et risque de confusion. La réponse doit montrer une décision exploitable, pas une phrase de principe. CFA : laitage; label; facture; fiche. PRO : SIQO; montants HT; DLC; catégories éligibles.</t>
  </si>
  <si>
    <t>Terrain formateur — Légumineuses : on évalue catégorie produit : qualité, label, preuve documentaire, usage menu et risque de confusion. La réponse doit montrer une décision exploitable, pas une phrase de principe. CFA : légumineuses; protéines; menus; végétarien. PRO : diversification protéique; nutrition; coût maîtrisé; approvisionnements.</t>
  </si>
  <si>
    <t>Terrain formateur — Céréales : on évalue catégorie produit : qualité, label, preuve documentaire, usage menu et risque de confusion. La réponse doit montrer une décision exploitable, pas une phrase de principe. CFA : céréales; bio; complet; qualité. PRO : nutritionnelle; conditionnement; cuisson; acceptabilité.</t>
  </si>
  <si>
    <t>Terrain formateur — Produits transformés : on évalue catégorie produit : qualité, label, preuve documentaire, usage menu et risque de confusion. La réponse doit montrer une décision exploitable, pas une phrase de principe. CFA : transformé; ingrédients; preuve; fiche. PRO : composition; ingrédients éligibles; comptabilisation; factures.</t>
  </si>
  <si>
    <t>Terrain formateur — Surgelés : on évalue catégorie produit : qualité, label, preuve documentaire, usage menu et risque de confusion. La réponse doit montrer une décision exploitable, pas une phrase de principe. CFA : surgelé; température; DLC; emballage. PRO : chaîne du froid; taux de glace; calibre; refus.</t>
  </si>
  <si>
    <t>Terrain formateur — Épicerie : on évalue catégorie produit : qualité, label, preuve documentaire, usage menu et risque de confusion. La réponse doit montrer une décision exploitable, pas une phrase de principe. CFA : épicerie; label; facture; composition. PRO : commerce équitable; prix HT; conditionnement; preuves.</t>
  </si>
  <si>
    <t>Terrain formateur — Boissons : on évalue catégorie produit : qualité, label, preuve documentaire, usage menu et risque de confusion. La réponse doit montrer une décision exploitable, pas une phrase de principe. CFA : boissons; collations; achats; servis. PRO : périmètre; prestations alimentaires; année civile; incluses.</t>
  </si>
  <si>
    <t>Terrain formateur — Produit de substitution : on évalue catégorie produit : qualité, label, preuve documentaire, usage menu et risque de confusion. La réponse doit montrer une décision exploitable, pas une phrase de principe. Point critique : toute substitution ou anomalie doit être tracée et validée, pas seulement acceptée oralement. CFA : substitution; équivalent; accepté; livraison. PRO : catégorie EGAlim; allergènes; accord acheteur; impact menu.</t>
  </si>
  <si>
    <t>Terrain formateur — Réception : on évalue exécution du marché : réception, factures, reporting, écarts et preuves conservées. La réponse doit montrer une décision exploitable, pas une phrase de principe. Point critique : le contrôle terrain doit être prévu avant le litige, pas après. CFA : réception; température; DLC; documents. PRO : BL; lots; réserves; refus; conformité marché.</t>
  </si>
  <si>
    <t>Terrain formateur — Bon de livraison : on évalue exécution du marché : réception, factures, reporting, écarts et preuves conservées. La réponse doit montrer une décision exploitable, pas une phrase de principe. Point critique : le contrôle terrain doit être prévu avant le litige, pas après. CFA : bon livraison; livré; preuve; quantité. PRO : commande; lot; litige; reporting.</t>
  </si>
  <si>
    <t>Terrain formateur — Facture : on évalue exécution du marché : réception, factures, reporting, écarts et preuves conservées. La réponse doit montrer une décision exploitable, pas une phrase de principe. Point critique : sans preuve, l’affichage EGAlim ne vaut pas pilotage. CFA : facture; produit; prix; preuve. PRO : BPU; montant HT; famille; catégorie éligible.</t>
  </si>
  <si>
    <t>Terrain formateur — Archivage : on évalue exécution du marché : réception, factures, reporting, écarts et preuves conservées. La réponse doit montrer une décision exploitable, pas une phrase de principe. Point critique : sans preuve, l’affichage EGAlim ne vaut pas pilotage. CFA : archivage; documents; contrôler; justifier. PRO : certificats; BL; tableaux suivi; échanges.</t>
  </si>
  <si>
    <t>Terrain formateur — Tableau de bord : on évalue exécution du marché : réception, factures, reporting, écarts et preuves conservées. La réponse doit montrer une décision exploitable, pas une phrase de principe. CFA : tableau de bord; achats; pourcentages; écarts. PRO : montants HT; ratios; viandes poissons; tendance annuelle.</t>
  </si>
  <si>
    <t>Terrain formateur — Reporting périodique : on évalue exécution du marché : réception, factures, reporting, écarts et preuves conservées. La réponse doit montrer une décision exploitable, pas une phrase de principe. CFA : régulier; année; suivi; correction. PRO : mensuel; trimestriel; clôture annuelle; écarts.</t>
  </si>
  <si>
    <t>Terrain formateur — Écart d’exécution : on évalue exécution du marché : réception, factures, reporting, écarts et preuves conservées. La réponse doit montrer une décision exploitable, pas une phrase de principe. CFA : écart; refuser; trace; signaler. PRO : réserve; remplacement; action corrective; impact EGAlim.</t>
  </si>
  <si>
    <t>Terrain formateur — Rupture fournisseur : on évalue exécution du marché : réception, factures, reporting, écarts et preuves conservées. La réponse doit montrer une décision exploitable, pas une phrase de principe. Point critique : toute substitution ou anomalie doit être tracée et validée, pas seulement acceptée oralement. CFA : rupture; équivalent; preuve; vérifier. PRO : information préalable; équivalence EGAlim; validation; traçabilité.</t>
  </si>
  <si>
    <t>Terrain formateur — Contrôle prestataire : on évalue exécution du marché : réception, factures, reporting, écarts et preuves conservées. La réponse doit montrer une décision exploitable, pas une phrase de principe. CFA : prestataire; preuves; menus; livraisons. PRO : ratios; substitutions; incidents; clauses exécution.</t>
  </si>
  <si>
    <t>Terrain formateur — Indicateurs : on évalue exécution du marché : réception, factures, reporting, écarts et preuves conservées. La réponse doit montrer une décision exploitable, pas une phrase de principe. CFA : indicateur; bio; durable; prix. PRO : taux substitution; non-conformités; satisfaction; gaspillage.</t>
  </si>
  <si>
    <t>Terrain formateur — Action corrective : on évalue exécution du marché : réception, factures, reporting, écarts et preuves conservées. La réponse doit montrer une décision exploitable, pas une phrase de principe. CFA : action corrective; écart; objectif; mesure. PRO : cause; responsable; délai; efficacité.</t>
  </si>
  <si>
    <t>Terrain formateur — Bilan annuel : on évalue exécution du marché : réception, factures, reporting, écarts et preuves conservées. La réponse doit montrer une décision exploitable, pas une phrase de principe. CFA : bilan annuel; objectifs; achats; atteints. PRO : montants HT; analyse familles; plan de progrès; déclaration.</t>
  </si>
  <si>
    <t>Terrain formateur — Télédéclaration : on évalue exécution du marché : réception, factures, reporting, écarts et preuves conservées. La réponse doit montrer une décision exploitable, pas une phrase de principe. CFA : télédéclaration; montants; bio; justificatifs. PRO : données consolidées; périmètre; ratios; cohérence.</t>
  </si>
  <si>
    <t>Terrain formateur — Audit interne : on évalue exécution du marché : réception, factures, reporting, écarts et preuves conservées. La réponse doit montrer une décision exploitable, pas une phrase de principe. CFA : audit; contrat; preuves; livraisons. PRO : procédures; ratios; substitutions; actions correctives.</t>
  </si>
  <si>
    <t>Terrain formateur — Contrôle DDPP : on évalue exécution du marché : réception, factures, reporting, écarts et preuves conservées. La réponse doit montrer une décision exploitable, pas une phrase de principe. CFA : contrôle; conformité; preuves; organisation. PRO : PMS; étiquetage; documentation contractuelle; réception.</t>
  </si>
  <si>
    <t>Terrain formateur — Litige fournisseur : on évalue exécution du marché : réception, factures, reporting, écarts et preuves conservées. La réponse doit montrer une décision exploitable, pas une phrase de principe. Point critique : toute substitution ou anomalie doit être tracée et validée, pas seulement acceptée oralement. CFA : litige; preuves; photos; échanges. PRO : clause applicable; impact; décision; réserves.</t>
  </si>
  <si>
    <t>Terrain formateur — Pénalité appliquée : on évalue exécution du marché : réception, factures, reporting, écarts et preuves conservées. La réponse doit montrer une décision exploitable, pas une phrase de principe. Point critique : sans preuve, l’affichage EGAlim ne vaut pas pilotage. CFA : pénalité; preuve; manquement; justifier. PRO : CCAP; proportionnalité; contradictoire; traçabilité.</t>
  </si>
  <si>
    <t>Terrain formateur — Réunion fournisseur : on évalue exécution du marché : réception, factures, reporting, écarts et preuves conservées. La réponse doit montrer une décision exploitable, pas une phrase de principe. CFA : réunion; chiffres; objectifs; problèmes. PRO : indicateurs; clauses; responsables; compte rendu.</t>
  </si>
  <si>
    <t>Terrain formateur — Plan alimentaire : on évalue exécution du marché : réception, factures, reporting, écarts et preuves conservées. La réponse doit montrer une décision exploitable, pas une phrase de principe. CFA : plan alimentaire; familles; produits; commander. PRO : fréquences; nutritionnelle; stratégie EGAlim; volumes.</t>
  </si>
  <si>
    <t>Terrain formateur — Gestion des restes : on évalue exécution du marché : réception, factures, reporting, écarts et preuves conservées. La réponse doit montrer une décision exploitable, pas une phrase de principe. CFA : restes; gaspillage; acheter; mieux. PRO : grammages; recettes; portions; budget disponible.</t>
  </si>
  <si>
    <t>Terrain formateur — Cuisine centrale : on évalue réalité cuisine centrale/satellites : fabrication, service, acceptabilité convive et contraintes opérationnelles. La réponse doit montrer une décision exploitable, pas une phrase de principe. CFA : cuisine centrale; volumes; stockage; livraison. PRO : conditionnement; chaîne du froid; satellites; continuité.</t>
  </si>
  <si>
    <t>Terrain formateur — Satellites : on évalue réalité cuisine centrale/satellites : fabrication, service, acceptabilité convive et contraintes opérationnelles. La réponse doit montrer une décision exploitable, pas une phrase de principe. CFA : satellites; horaires; température; quantités. PRO : lieux multiples; contenants; BL par site; incidents.</t>
  </si>
  <si>
    <t>Terrain formateur — Liaison froide : on évalue réalité cuisine centrale/satellites : fabrication, service, acceptabilité convive et contraintes opérationnelles. La réponse doit montrer une décision exploitable, pas une phrase de principe. CFA : liaison froide; stockage; remise température; produits. PRO : process; DLC; texture; sécurité sanitaire.</t>
  </si>
  <si>
    <t>Terrain formateur — Liaison chaude : on évalue réalité cuisine centrale/satellites : fabrication, service, acceptabilité convive et contraintes opérationnelles. La réponse doit montrer une décision exploitable, pas une phrase de principe. CFA : liaison chaude; température; délais; contenants. PRO : organoleptique; réglementaire; logistique; service.</t>
  </si>
  <si>
    <t>Terrain formateur — Conditionnement cuisine centrale : on évalue réalité cuisine centrale/satellites : fabrication, service, acceptabilité convive et contraintes opérationnelles. La réponse doit montrer une décision exploitable, pas une phrase de principe. CFA : conditionnement; bacs; portions; stockage. PRO : rendement; ergonomie; refroidissement; coût complet.</t>
  </si>
  <si>
    <t>Terrain formateur — Qualité gustative : on évalue réalité cuisine centrale/satellites : fabrication, service, acceptabilité convive et contraintes opérationnelles. La réponse doit montrer une décision exploitable, pas une phrase de principe. CFA : goût; dégustation; convives; qualité. PRO : organoleptique; essais; acceptabilité; tenue production.</t>
  </si>
  <si>
    <t>Terrain formateur — Acceptabilité convives : on évalue réalité cuisine centrale/satellites : fabrication, service, acceptabilité convive et contraintes opérationnelles. La réponse doit montrer une décision exploitable, pas une phrase de principe. CFA : acceptabilité; convives; gaspillage; produit. PRO : culture alimentaire; communication; test convives; mesure restes.</t>
  </si>
  <si>
    <t>Terrain formateur — Menus enfants : on évalue réalité cuisine centrale/satellites : fabrication, service, acceptabilité convive et contraintes opérationnelles. La réponse doit montrer une décision exploitable, pas une phrase de principe. CFA : enfants; adapté; sûr; portions. PRO : nutrition; allergènes; éducation goût; fréquence.</t>
  </si>
  <si>
    <t>Terrain formateur — Menus personnes âgées : on évalue réalité cuisine centrale/satellites : fabrication, service, acceptabilité convive et contraintes opérationnelles. La réponse doit montrer une décision exploitable, pas une phrase de principe. CFA : personnes âgées; texture; nutritif; qualité. PRO : densité nutritionnelle; enrichissement; hydratation; refus.</t>
  </si>
  <si>
    <t>Terrain formateur — Textures modifiées : on évalue réalité cuisine centrale/satellites : fabrication, service, acceptabilité convive et contraintes opérationnelles. La réponse doit montrer une décision exploitable, pas une phrase de principe. CFA : texture modifiée; adapté; sûr; tenir. PRO : granulométrie; enrichissement; allergènes; remise température.</t>
  </si>
  <si>
    <t>Terrain formateur — Menus végétariens : on évalue réalité cuisine centrale/satellites : fabrication, service, acceptabilité convive et contraintes opérationnelles. La réponse doit montrer une décision exploitable, pas une phrase de principe. Point critique : le menu doit rester cohérent avec l’achat, la saison et la disponibilité réelle. CFA : végétarien; protéines; légumineuses; recettes. PRO : céréales; qualité nutritionnelle; allergènes; acceptabilité.</t>
  </si>
  <si>
    <t>Terrain formateur — Diversification protéique : on évalue réalité cuisine centrale/satellites : fabrication, service, acceptabilité convive et contraintes opérationnelles. La réponse doit montrer une décision exploitable, pas une phrase de principe. CFA : protéines; légumineuses; alternatives; céréales. PRO : lots; fréquences; coût complet; formation cuisine.</t>
  </si>
  <si>
    <t>Terrain formateur — Menus religieux ou préférences : on évalue réalité cuisine centrale/satellites : fabrication, service, acceptabilité convive et contraintes opérationnelles. La réponse doit montrer une décision exploitable, pas une phrase de principe. CFA : préférences; qualité; obligation; distinguer. PRO : régimes médicaux; choix gestion; information convive; culturel.</t>
  </si>
  <si>
    <t>Terrain formateur — Information convive : on évalue réalité cuisine centrale/satellites : fabrication, service, acceptabilité convive et contraintes opérationnelles. La réponse doit montrer une décision exploitable, pas une phrase de principe. CFA : information; convive; labels; allergènes. PRO : vérifiable; affichage; fiches produits; réglementation.</t>
  </si>
  <si>
    <t>Terrain formateur — Communication menu : on évalue réalité cuisine centrale/satellites : fabrication, service, acceptabilité convive et contraintes opérationnelles. La réponse doit montrer une décision exploitable, pas une phrase de principe. CFA : communication; preuve; bio; local. PRO : mention; justifiée; actualisée; factures.</t>
  </si>
  <si>
    <t>Terrain formateur — Formation équipes : on évalue réalité cuisine centrale/satellites : fabrication, service, acceptabilité convive et contraintes opérationnelles. La réponse doit montrer une décision exploitable, pas une phrase de principe. Point critique : le contrôle terrain doit être prévu avant le litige, pas après. CFA : former; équipe; critères; preuves. PRO : contrôles réception; substitutions; remontée écarts; clauses.</t>
  </si>
  <si>
    <t>Terrain formateur — Service en salle : on évalue réalité cuisine centrale/satellites : fabrication, service, acceptabilité convive et contraintes opérationnelles. La réponse doit montrer une décision exploitable, pas une phrase de principe. CFA : service; expliquer; convives; retours. PRO : valorisation; remontée restes; affichage; acceptabilité.</t>
  </si>
  <si>
    <t>Terrain formateur — Gestion des substitutions menu : on évalue réalité cuisine centrale/satellites : fabrication, service, acceptabilité convive et contraintes opérationnelles. La réponse doit montrer une décision exploitable, pas une phrase de principe. Point critique : toute substitution ou anomalie doit être tracée et validée, pas seulement acceptée oralement. CFA : substitution; informer; équipe; menu. PRO : tracée; allergènes; reporting; validée.</t>
  </si>
  <si>
    <t>Terrain formateur — Produits ultra-transformés : on évalue réalité cuisine centrale/satellites : fabrication, service, acceptabilité convive et contraintes opérationnelles. La réponse doit montrer une décision exploitable, pas une phrase de principe. CFA : ultra-transformé; nutrition; qualité; composition. PRO : additifs; santé publique; politique alimentaire; acceptabilité.</t>
  </si>
  <si>
    <t>Terrain formateur — Cuisine maison : on évalue réalité cuisine centrale/satellites : fabrication, service, acceptabilité convive et contraintes opérationnelles. La réponse doit montrer une décision exploitable, pas une phrase de principe. CFA : fait maison; produits bruts; cuisiner; qualité. PRO : peu transformés; composition; coûts; filières.</t>
  </si>
  <si>
    <t>Terrain formateur — Risque contentieux : on évalue pilotage global : risques, indicateurs, arbitrages, amélioration continue et dialogue avec les acteurs. La réponse doit montrer une décision exploitable, pas une phrase de principe. Point critique : éviter la préférence géographique directe ; faire travailler sur des critères objectifs. CFA : risque; origine; contesté; marché. PRO : préférence nationale; concurrence; recours; procédure.</t>
  </si>
  <si>
    <t>Terrain formateur — Risque sans preuve : on évalue pilotage global : risques, indicateurs, arbitrages, amélioration continue et dialogue avec les acteurs. La réponse doit montrer une décision exploitable, pas une phrase de principe. CFA : preuve; compter; ratio; audit. PRO : déclaration; liquidation; preuve exploitable; ratios.</t>
  </si>
  <si>
    <t>Terrain formateur — Risque fournisseur unique : on évalue pilotage global : risques, indicateurs, arbitrages, amélioration continue et dialogue avec les acteurs. La réponse doit montrer une décision exploitable, pas une phrase de principe. CFA : fournisseur unique; concurrence; approvisionnement; risque. PRO : dépendance; spécifications orientées; rupture; irrégularité.</t>
  </si>
  <si>
    <t>Terrain formateur — Risque prix anormalement bas : on évalue pilotage global : risques, indicateurs, arbitrages, amélioration continue et dialogue avec les acteurs. La réponse doit montrer une décision exploitable, pas une phrase de principe. CFA : prix bas; qualité; vérifier; offre. PRO : offre anormalement basse; exécution; clauses; preuves.</t>
  </si>
  <si>
    <t>Terrain formateur — Risque sur spécifications floues : on évalue pilotage global : risques, indicateurs, arbitrages, amélioration continue et dialogue avec les acteurs. La réponse doit montrer une décision exploitable, pas une phrase de principe. CFA : flou; comparer; litige; contrôle. PRO : interprétations; non-conformes; reporting inutilisable; contrôle impossible.</t>
  </si>
  <si>
    <t>Terrain formateur — Risque sur pondération : on évalue pilotage global : risques, indicateurs, arbitrages, amélioration continue et dialogue avec les acteurs. La réponse doit montrer une décision exploitable, pas une phrase de principe. CFA : pondération; moins cher; qualité; durable. PRO : déséquilibrée; neutraliser objectifs; cohérence achat; EGAlim.</t>
  </si>
  <si>
    <t>Terrain formateur — Pilotage budgétaire : on évalue pilotage global : risques, indicateurs, arbitrages, amélioration continue et dialogue avec les acteurs. La réponse doit montrer une décision exploitable, pas une phrase de principe. Point critique : le prix ne doit pas écraser qualité, durabilité et maîtrise du risque. CFA : budget; prix; gaspillage; volumes. PRO : coût complet; arbitrage menus; révision; saisonnalité.</t>
  </si>
  <si>
    <t>Terrain formateur — Plan d’action annuel : on évalue pilotage global : risques, indicateurs, arbitrages, amélioration continue et dialogue avec les acteurs. La réponse doit montrer une décision exploitable, pas une phrase de principe. CFA : plan action; objectifs; responsables; dates. PRO : diagnostic; familles prioritaires; indicateurs; bilan.</t>
  </si>
  <si>
    <t>Terrain formateur — Maturité achat : on évalue pilotage global : risques, indicateurs, arbitrages, amélioration continue et dialogue avec les acteurs. La réponse doit montrer une décision exploitable, pas une phrase de principe. CFA : maturité; suivi; achats; amélioration. PRO : sourcing; données; dialogue fournisseurs; progression ratios.</t>
  </si>
  <si>
    <t>Terrain formateur — Répertoire de clauses : on évalue pilotage global : risques, indicateurs, arbitrages, amélioration continue et dialogue avec les acteurs. La réponse doit montrer une décision exploitable, pas une phrase de principe. CFA : clauses; adapter; besoin; produit. PRO : capacités fournisseurs; contrôle possible; objectifs collectivité; marché.</t>
  </si>
  <si>
    <t>Terrain formateur — Indicateur d’origine : on évalue pilotage global : risques, indicateurs, arbitrages, amélioration continue et dialogue avec les acteurs. La réponse doit montrer une décision exploitable, pas une phrase de principe. Point critique : éviter la préférence géographique directe ; faire travailler sur des critères objectifs. CFA : origine; suivre; tableau; achats. PRO : non discriminatoire; critères objectifs; stratégie; consultation.</t>
  </si>
  <si>
    <t>Terrain formateur — Dialogue avec élus : on évalue pilotage global : risques, indicateurs, arbitrages, amélioration continue et dialogue avec les acteurs. La réponse doit montrer une décision exploitable, pas une phrase de principe. Point critique : éviter la préférence géographique directe ; faire travailler sur des critères objectifs. CFA : élus; origine; légal; qualité. PRO : allotissement; labels équivalents; clauses environnementales; délais justifiés.</t>
  </si>
  <si>
    <t>Terrain formateur — Dialogue avec producteurs : on évalue pilotage global : risques, indicateurs, arbitrages, amélioration continue et dialogue avec les acteurs. La réponse doit montrer une décision exploitable, pas une phrase de principe. CFA : producteurs; sourcing; règles; écouter. PRO : réunions ouvertes; traçabilité; exigences neutres; informations identiques.</t>
  </si>
  <si>
    <t>Terrain formateur — Amélioration continue : on évalue pilotage global : risques, indicateurs, arbitrages, amélioration continue et dialogue avec les acteurs. La réponse doit montrer une décision exploitable, pas une phrase de principe. CFA : amélioration; objectifs; fournisseurs; progresser. PRO : trajectoire; revues; montée en gamme; sécurisation budgétaire.</t>
  </si>
  <si>
    <t>Terrain formateur — Synthèse méthode complète : on évalue pilotage global : risques, indicateurs, arbitrages, amélioration continue et dialogue avec les acteurs. La réponse doit montrer une décision exploitable, pas une phrase de principe. CFA : diagnostic; sourcing; clauses; contrôle. PRO : définition besoin; critères pondérés; reporting; bilan; plan progrès.</t>
  </si>
  <si>
    <t>Questions =  1 à 15  cadre |  16 à 35   juridique   |  36 à 55   sourcing   |  56 à 75  clausier  |   76 à 95  produit  |  96 à 115  exécution  |   116 à 135  terrain ;   |  136 à 150  pilotage</t>
  </si>
  <si>
    <t xml:space="preserve"> critères ;5 critères séparés par ligne</t>
  </si>
  <si>
    <t>cantine</t>
  </si>
  <si>
    <t>ligne</t>
  </si>
  <si>
    <t>mêmes</t>
  </si>
  <si>
    <t>choix</t>
  </si>
  <si>
    <t>lien</t>
  </si>
  <si>
    <t>cycle</t>
  </si>
  <si>
    <t>marche</t>
  </si>
  <si>
    <t>plans</t>
  </si>
  <si>
    <t>panier</t>
  </si>
  <si>
    <t>coûts</t>
  </si>
  <si>
    <t>petits</t>
  </si>
  <si>
    <t>bons</t>
  </si>
  <si>
    <t>accord</t>
  </si>
  <si>
    <t>lignes</t>
  </si>
  <si>
    <t>vrac</t>
  </si>
  <si>
    <t>valeur</t>
  </si>
  <si>
    <t>chaîne</t>
  </si>
  <si>
    <t>taux</t>
  </si>
  <si>
    <t>action</t>
  </si>
  <si>
    <t>bilan</t>
  </si>
  <si>
    <t>plan</t>
  </si>
  <si>
    <t>lieux</t>
  </si>
  <si>
    <t>remise</t>
  </si>
  <si>
    <t>sur</t>
  </si>
  <si>
    <t>santé</t>
  </si>
  <si>
    <t>fait</t>
  </si>
  <si>
    <t>bruts</t>
  </si>
  <si>
    <t>compte</t>
  </si>
  <si>
    <t>moins</t>
  </si>
  <si>
    <t>adapte</t>
  </si>
  <si>
    <t>PHASE 2 — CONTRÔLE XML OBLIGATOIRE</t>
  </si>
  <si>
    <t>PHASE 4 — AUDIT APRÈS RÉPARATION</t>
  </si>
  <si>
    <t>PHASE 6 — LIVRABLE FINAL</t>
  </si>
  <si>
    <t>1. le fichier Excel corrigé ;</t>
  </si>
  <si>
    <t>3. la liste exacte des cellules/plages modifiées ;</t>
  </si>
  <si>
    <t>Un audit Excel sérieux ne doit pas se résumer à “j’ai vérifié / tout est OK”. Il doit produire des preuves contrôlables : plages inspectées, formules modifiées, anciennes formules restantes, erreurs XML, dépendances, tests de notation.</t>
  </si>
  <si>
    <t xml:space="preserve"> question testée ;</t>
  </si>
  <si>
    <t xml:space="preserve"> réponse saisie ;</t>
  </si>
  <si>
    <t>Exemple de prompt sur 1 ligne à coller dans ChatGPT et joindre le document à analyser</t>
  </si>
  <si>
    <t>ORDRE DE MISSION — Ouvre le classeur Excel fourni et réalise un audit technique profond puis une réparation réelle, sans réponse rassurante, déclarative ou cosmétique : chaque affirmation doit être accompagnée d’une preuve vérifiable cellule/plage/formule/compteur/test/extrait XML/résultat de contrôle ; si un point n’est pas contrôlé, écris NON CONTRÔLÉ avec la raison exacte ; ne jamais écrire “tout est OK”, “validé à 100 %”, “moteur fiable” ou “audit profond terminé” sans preuves correspondantes ; objectif : contrôler la mécanique du moteur, les formules, les matrices, les tests, les plages utilisées, les erreurs visibles, les erreurs potentielles, les résidus anciens, les textes parasites, les formules héritées dangereuses et le XML interne du fichier .xlsx ; contraintes non négociables : compatibilité Excel 2021 FR, zéro VBA, zéro macro, zéro lien externe, zéro formule dynamique, zéro formule à débordement, zéro LET, FILTRE, SEQUENCE, UNIQUE, TRIER, TEXTJOIN/JOINDRE.TEXTE, zéro @/intersection implicite, zéro formule partagée héritée dans le XML, éviter les formules monstres, scinder en helpers lisibles, utiliser des plages bornées, ne pas écraser les textes utiles ni les formules fonctionnelles sans justification ; PHASE 1 avant modification : produire un état des lieux factuel avec nom des feuilles, plages réellement utilisées, colonnes de formules, colonnes de textes métier, cellules où texte et formule sont mélangés, formules pointant vers plages trop courtes ou anciennes plages, références interfeuilles, liens externes, erreurs #REF!, #VALEUR!, #NOM?, #DIV/0!, #N/A, erreurs potentielles de logique de notation, cellules/blocs parasites ou obsolètes, sous forme de tableau PREUVE/RÉSULTAT/STATUT avec statuts OK, NON CONFORME, À CORRIGER ou NON CONTRÔLÉ ; PHASE 2 contrôle XML obligatoire : ouvrir le .xlsx comme archive ZIP et inspecter au minimum xl/workbook.xml, xl/worksheets/sheet*.xml, xl/calcChain.xml s’il existe, xl/sharedStrings.xml et xl/styles.xml afin de rechercher t="shared", #REF!, fonctions interdites, formules contenant @, anciennes plages, liens externes, cellules réparées ou supprimées par Excel, puis donner nombre d’anomalies, fichiers XML concernés, cellules concernées quand disponibles et conclusion XML conforme/non conforme/non contrôlé ; PHASE 3 réparation réelle : réparer directement le fichier si la structure est saine ou reconstruire dans un nouvel onglet propre si le moteur est trop contaminé, en conservant les textes utiles, supprimant/isolant les textes parasites, remplaçant les formules douteuses par des formules simples et testables, alignant toutes les plages sur le nombre réel de questions et de critères, vérifiant que chaque critère utile est réellement pris en compte dans la notation, que les réponses attendues ne sont pas copiées mécaniquement, que les relances sont différenciées et utiles, et qu’un mot-clé isolé ne suffit pas à obtenir une note maximale si la réponse n’est pas construite ; PHASE 4 audit après réparation : produire un tableau AVANT/APRÈS avec nombre de feuilles, questions, critères, plages réelles des matrices, plages des formules, nombre de formules modifiées, formules partagées restantes, erreurs #REF!, #VALEUR!, #NOM?, #DIV/0!, fonctions interdites restantes, références vers anciennes plages, liens externes, cellules texte placées par erreur dans une zone formule et résultat du contrôle XML final ; PHASE 5 tests obligatoires : tester au minimum une réponse vide, une réponse incomplète, une réponse correcte, une réponse contenant seulement un mot-clé isolé, une réponse avec plusieurs critères manquants, une réponse qui ne doit pas obtenir 20/20 et une réponse qui doit obtenir le maximum, avec pour chaque test question, niveau testé, réponse saisie, critères attendus, critères détectés, critères manquants, exclusions, score attendu, score obtenu, conclusion conforme/non conforme et correction appliquée ; PHASE 6 livrable final : fournir le fichier Excel corrigé, un onglet RAPPORT_AUDIT ou rapport clair, la liste exacte des cellules/plages modifiées, les formules importantes corrigées, le tableau AVANT/APRÈS, le résultat XML final, les tests réalisés, les problèmes restants, les points NON CONTRÔLÉS avec raison exacte et un avis critique réel sur la fiabilité restante du fichier ; conclusion uniquement à partir des preuves, sans formule générale, et si le fichier reste fragile ou nécessite une reconstruction complète, le dire clairement.</t>
  </si>
  <si>
    <t>En clair :</t>
  </si>
  <si>
    <t>ORDRE DE MISSION — AUDIT ET RÉPARATION RÉELLE D’UN CLASSEUR EXCEL</t>
  </si>
  <si>
    <t>IMPORTANT</t>
  </si>
  <si>
    <t>Je ne veux pas de réponse rassurante, déclarative ou cosmétique.</t>
  </si>
  <si>
    <t>Je veux un travail vérifiable, avec preuves techniques.</t>
  </si>
  <si>
    <t>Chaque affirmation doit être accompagnée d’au moins une preuve : cellule, plage, formule, compteur, test, extrait XML ou résultat de contrôle.</t>
  </si>
  <si>
    <t>Si un point n’a pas pu être contrôlé, écrire clairement : NON CONTRÔLÉ — raison exacte.</t>
  </si>
  <si>
    <t>Ne jamais écrire “tout est OK”, “validé à 100 %”, “moteur fiable” ou “audit profond terminé” sans preuves correspondantes.</t>
  </si>
  <si>
    <t>PÉRIMÈTRE</t>
  </si>
  <si>
    <t>Tu dois ouvrir le classeur Excel fourni et réaliser un audit technique profond, puis réparer réellement le fichier.</t>
  </si>
  <si>
    <t>Le travail doit porter sur la mécanique, les formules, les matrices, les tests, les plages utilisées, les erreurs visibles, les erreurs potentielles et le XML interne du fichier .xlsx.</t>
  </si>
  <si>
    <t>Le but n’est pas d’embellir le fichier, mais de supprimer les erreurs, incohérences, résidus anciens et formules héritées dangereuses.</t>
  </si>
  <si>
    <t>PHASE 1 — ÉTAT DES LIEUX AVANT MODIFICATION</t>
  </si>
  <si>
    <t>Avant toute modification, produire un diagnostic factuel avec un tableau contenant :</t>
  </si>
  <si>
    <t>1. nom exact des feuilles ;</t>
  </si>
  <si>
    <t>2. plages réellement utilisées ;</t>
  </si>
  <si>
    <t>3. colonnes contenant des formules ;</t>
  </si>
  <si>
    <t>4. colonnes contenant du texte métier ;</t>
  </si>
  <si>
    <t>5. cellules où texte et formule sont mélangés par erreur ;</t>
  </si>
  <si>
    <t>6. formules pointant vers des plages trop courtes ;</t>
  </si>
  <si>
    <t>7. formules pointant vers d’anciennes plages ;</t>
  </si>
  <si>
    <t>8. références interfeuilles ;</t>
  </si>
  <si>
    <t>9. liens externes ;</t>
  </si>
  <si>
    <t>10. erreurs visibles : #REF!, #VALEUR!, #NOM?, #DIV/0!, #N/A ;</t>
  </si>
  <si>
    <t>11. erreurs potentielles de logique de notation ;</t>
  </si>
  <si>
    <t>12. cellules ou blocs parasites, obsolètes ou résiduels.</t>
  </si>
  <si>
    <t>Sortie obligatoire de la phase 1 : tableau PREUVE / RÉSULTAT / STATUT.</t>
  </si>
  <si>
    <t>Statuts autorisés : OK, NON CONFORME, À CORRIGER, NON CONTRÔLÉ.</t>
  </si>
  <si>
    <t>Ouvrir le fichier .xlsx comme une archive ZIP et inspecter les fichiers XML internes.</t>
  </si>
  <si>
    <t>Contrôler au minimum : xl/workbook.xml, xl/worksheets/sheet*.xml, xl/calcChain.xml s’il existe, xl/sharedStrings.xml, xl/styles.xml.</t>
  </si>
  <si>
    <t>Rechercher explicitement :</t>
  </si>
  <si>
    <t xml:space="preserve"> formules partagées : t="shared" ;</t>
  </si>
  <si>
    <t xml:space="preserve"> références cassées : #REF! ;</t>
  </si>
  <si>
    <t xml:space="preserve"> fonctions interdites ;</t>
  </si>
  <si>
    <t xml:space="preserve"> formules contenant @ ;</t>
  </si>
  <si>
    <t xml:space="preserve"> anciennes plages obsolètes ;</t>
  </si>
  <si>
    <t xml:space="preserve"> liens externes ;</t>
  </si>
  <si>
    <t xml:space="preserve"> cellules contenant des formules supprimées ou réparées par Excel.</t>
  </si>
  <si>
    <t>Sortie obligatoire de la phase 2 :</t>
  </si>
  <si>
    <t>1. nombre de formules partagées détectées ;</t>
  </si>
  <si>
    <t>2. feuilles XML concernées ;</t>
  </si>
  <si>
    <t>3. cellules concernées quand l’adresse est disponible ;</t>
  </si>
  <si>
    <t>4. fonctions interdites trouvées ;</t>
  </si>
  <si>
    <t>5. références cassées trouvées ;</t>
  </si>
  <si>
    <t>6. conclusion : XML conforme / XML non conforme / NON CONTRÔLÉ avec raison.</t>
  </si>
  <si>
    <t>PHASE 3 — RÉPARATION RÉELLE</t>
  </si>
  <si>
    <t>Réparer le fichier directement.</t>
  </si>
  <si>
    <t>Deux modes possibles :</t>
  </si>
  <si>
    <t>Mode A — réparation ciblée si la structure est saine.</t>
  </si>
  <si>
    <t>Mode B — reconstruction dans un nouvel onglet propre si l’ancien moteur contient trop de résidus, formules héritées, plages incohérentes ou erreurs structurelles.</t>
  </si>
  <si>
    <t>Règles de réparation :</t>
  </si>
  <si>
    <t>conserver les textes utiles ;</t>
  </si>
  <si>
    <t xml:space="preserve"> supprimer ou isoler les textes parasites ;</t>
  </si>
  <si>
    <t xml:space="preserve"> remplacer les formules douteuses par des formules simples, bornées, testables ;</t>
  </si>
  <si>
    <t xml:space="preserve"> supprimer les références à d’anciennes plages ;</t>
  </si>
  <si>
    <t xml:space="preserve"> aligner toutes les plages de calcul sur le nombre réel de questions et de critères ;</t>
  </si>
  <si>
    <t xml:space="preserve"> vérifier que chaque critère utile est réellement pris en compte</t>
  </si>
  <si>
    <t xml:space="preserve"> vérifier que les réponses attendues ne sont pas de simples variantes copiées ;</t>
  </si>
  <si>
    <t xml:space="preserve"> vérifier que les relances sont différenciées et utiles ;</t>
  </si>
  <si>
    <t xml:space="preserve"> vérifier qu’un motclé isolé ne suffit pas à obtenir une note maximale si la réponse n’est pas construite.</t>
  </si>
  <si>
    <t>Après modification, refaire un audit complet.</t>
  </si>
  <si>
    <t>Produire un tableau AVANT / APRÈS avec :</t>
  </si>
  <si>
    <t>1. nombre de feuilles ;</t>
  </si>
  <si>
    <t>2. nombre de questions ;</t>
  </si>
  <si>
    <t>3. nombre de critères ;</t>
  </si>
  <si>
    <t>4. plages réelle des matrices ;</t>
  </si>
  <si>
    <t>6. plage réelle des formules ;</t>
  </si>
  <si>
    <t>7. nombre de formules modifiées ;</t>
  </si>
  <si>
    <t>8. nombre de formules partagées restantes ;</t>
  </si>
  <si>
    <t>9. nombre d’erreurs #REF! ;</t>
  </si>
  <si>
    <t>10. nombre d’erreurs #VALEUR! ;</t>
  </si>
  <si>
    <t>11. nombre d’erreurs #NOM? ;</t>
  </si>
  <si>
    <t>12. nombre d’erreurs #DIV/0! ;</t>
  </si>
  <si>
    <t>13. nombre de fonctions interdites restantes ;</t>
  </si>
  <si>
    <t>14. nombre de références vers anciennes plages ;</t>
  </si>
  <si>
    <t>15. nombre de liens externes ;</t>
  </si>
  <si>
    <t>16. nombre de cellules texte placées par erreur dans une zone formule ;</t>
  </si>
  <si>
    <t>17. résultat du contrôle XML après réparation.</t>
  </si>
  <si>
    <t>PHASE 5 — TESTS DE NOTATION OBLIGATOIRES</t>
  </si>
  <si>
    <t>Tester au minimum dix cas :</t>
  </si>
  <si>
    <t>1. réponse contenant seulement un motclé isolé ;</t>
  </si>
  <si>
    <t>2. réponse avec plusieurs critères manquants ;</t>
  </si>
  <si>
    <t>3. réponse qui ne doit pas obtenir 20/20 ;</t>
  </si>
  <si>
    <t>4. réponse qui doit obtenir le maximum.</t>
  </si>
  <si>
    <t>Pour chaque test, fournir un tableau avec :</t>
  </si>
  <si>
    <t>niveau testé  ;</t>
  </si>
  <si>
    <t xml:space="preserve"> critères ;</t>
  </si>
  <si>
    <t xml:space="preserve"> exclusions détectées ;</t>
  </si>
  <si>
    <t xml:space="preserve"> scores ;</t>
  </si>
  <si>
    <t xml:space="preserve"> conclusion : conforme / non conforme ;</t>
  </si>
  <si>
    <t xml:space="preserve"> correction appliquée si non conforme.</t>
  </si>
  <si>
    <t>Fournir obligatoirement :</t>
  </si>
  <si>
    <t>2. un onglet RAPPORT_AUDIT ou un rapport séparé clair ;</t>
  </si>
  <si>
    <t>4. la liste des formules importantes corrigées ;</t>
  </si>
  <si>
    <t>5. le tableau AVANT / APRÈS ;</t>
  </si>
  <si>
    <t>6. le résultat du contrôle XML final ;</t>
  </si>
  <si>
    <t>7. les tests  réalisés ;</t>
  </si>
  <si>
    <t>8. les problèmes restants, s’il en existe ;</t>
  </si>
  <si>
    <t>9. les points NON CONTRÔLÉS, avec raison exacte ;</t>
  </si>
  <si>
    <t>10. un avis critique réel sur la fiabilité restante du fichier.</t>
  </si>
  <si>
    <t>CONCLUSION ATTENDUE</t>
  </si>
  <si>
    <t>Ne conclus pas par une formule générale.</t>
  </si>
  <si>
    <t>Conclus uniquement à partir des preuves fournies.</t>
  </si>
  <si>
    <t>Si le fichier reste fragile, le dire clairement.</t>
  </si>
  <si>
    <t>Si une réparation complète demanderait une reconstruction , le dire clairement.</t>
  </si>
  <si>
    <t>Tu dois travailler comme un contrôleur qualité Excel : preuves, cellules, plages, compteurs, tests, XML, puis correction.</t>
  </si>
  <si>
    <t xml:space="preserve">Auteur : Joel Leboucher • Rochefort sur Mer |  Date : 03 Juin 2026  |  heure : 11h30 |  Document réalisé avec l'aide de ChatGPT </t>
  </si>
  <si>
    <t>MOTEUR EGALIM — CFA &amp; PRO — 150 Questions / Réponses</t>
  </si>
  <si>
    <t>Cle_question</t>
  </si>
  <si>
    <t>Numero</t>
  </si>
  <si>
    <t>Question_PRO</t>
  </si>
  <si>
    <t>Question_CFA</t>
  </si>
  <si>
    <t>Consigne_PRO</t>
  </si>
  <si>
    <t>Consigne_CFA</t>
  </si>
  <si>
    <t>Reponse_attendue_PRO</t>
  </si>
  <si>
    <t>Reponse_attendue_CFA</t>
  </si>
  <si>
    <t>Mnemotechnique_PRO</t>
  </si>
  <si>
    <t>Mnemotechnique_CFA</t>
  </si>
  <si>
    <t>N° question active ►</t>
  </si>
  <si>
    <t>ACCEPTABILITÉ CONVIVES</t>
  </si>
  <si>
    <t>122</t>
  </si>
  <si>
    <t>Sur le terrain, que dois-tu faire ou vérifier pour « Acceptabilité convives » ?</t>
  </si>
  <si>
    <t xml:space="preserve">Explique l’enjeu de « Acceptabilité convives » : conséquence pratique, risque si l’on ne le maîtrise pas, preuve attendue et décision terrain que le gestionnaire ou l’acheteur doit prendre. Rattache la réponse aux contraintes de production, de service ou </t>
  </si>
  <si>
    <t>Réponds avec des mots simples : acceptabilité, convives, gaspillage, produit. Dis ce que tu fais, ce que tu contrôles et quelle preuve tu gardes.</t>
  </si>
  <si>
    <t>culture alimentaire → communication → test convives → mesure restes</t>
  </si>
  <si>
    <t>acceptabilité → convives → gaspillage → produit</t>
  </si>
  <si>
    <t>Terrain formateur — Acceptabilité convives : on évalue réalité cuisine centrale/satellites : fabrication, service, acceptabilité convive et contraintes opérationnelles. La réponse doit montrer une décision exploitable, pas une phrase de principe. CFA : ac</t>
  </si>
  <si>
    <t>ACCORD-CADRE</t>
  </si>
  <si>
    <t>Sur le terrain, que dois-tu faire ou vérifier pour « Accord-cadre » ?</t>
  </si>
  <si>
    <t>Réponds avec des mots simples : accord cadre, commander, besoins, volumes. Dis ce que tu fais, ce que tu contrôles et quelle preuve tu gardes.</t>
  </si>
  <si>
    <t>bons de commande → ajustements saisonniers → familles → obligations</t>
  </si>
  <si>
    <t>accord cadre → commander → besoins → volumes</t>
  </si>
  <si>
    <t>ACTION CORRECTIVE</t>
  </si>
  <si>
    <t>Sur le terrain, que dois-tu faire ou vérifier pour « Action corrective » ?</t>
  </si>
  <si>
    <t>Réponds avec des mots simples : action corrective, écart, objectif, mesure. Dis ce que tu fais, ce que tu contrôles et quelle preuve tu gardes.</t>
  </si>
  <si>
    <t>cause → responsable → délai → efficacité</t>
  </si>
  <si>
    <t>action corrective → écart → objectif → mesure</t>
  </si>
  <si>
    <t>ALLOTISSEMENT</t>
  </si>
  <si>
    <t>Sur le terrain, que dois-tu faire ou vérifier pour « Allotissement » ?</t>
  </si>
  <si>
    <t>Réponds avec des mots simples : lots, familles, fournisseurs, répondre. Dis ce que tu fais, ce que tu contrôles et quelle preuve tu gardes.</t>
  </si>
  <si>
    <t>PME → filières spécialisées → concurrence → pilotage</t>
  </si>
  <si>
    <t>lots → familles → fournisseurs → répondre</t>
  </si>
  <si>
    <t>ALLOTISSEMENT FIN</t>
  </si>
  <si>
    <t>Sur le terrain, que dois-tu faire ou vérifier pour « Allotissement fin » ?</t>
  </si>
  <si>
    <t>Réponds avec des mots simples : lot séparé, produit, famille, bio. Dis ce que tu fais, ce que tu contrôles et quelle preuve tu gardes.</t>
  </si>
  <si>
    <t>fruits légumes → viandes → légumineuses → signes qualité</t>
  </si>
  <si>
    <t>lot séparé → produit → famille → bio</t>
  </si>
  <si>
    <t>AMÉLIORATION CONTINUE</t>
  </si>
  <si>
    <t>Sur le terrain, que dois-tu faire ou vérifier pour « Amélioration continue » ?</t>
  </si>
  <si>
    <t>Réponds avec des mots simples : amélioration, objectifs, fournisseurs, progresser. Dis ce que tu fais, ce que tu contrôles et quelle preuve tu gardes.</t>
  </si>
  <si>
    <t>trajectoire → revues → montée en gamme → sécurisation budgétaire</t>
  </si>
  <si>
    <t>amélioration → objectifs → fournisseurs → progresser</t>
  </si>
  <si>
    <t>ANALYSE DES ACHATS PASSÉS</t>
  </si>
  <si>
    <t>Sur le terrain, que dois-tu faire ou vérifier pour « Analyse des achats passés » ?</t>
  </si>
  <si>
    <t>Réponds avec des mots simples : année précédente, achats, progresser, diagnostic. Dis ce que tu fais, ce que tu contrôles et quelle preuve tu gardes.</t>
  </si>
  <si>
    <t>historique → ratios → écarts → priorités clauses</t>
  </si>
  <si>
    <t>année précédente → achats → progresser → diagnostic</t>
  </si>
  <si>
    <t>Sur le terrain, que dois-tu faire ou vérifier pour « AOP AOC » ?</t>
  </si>
  <si>
    <t>Réponds avec des mots simples : AOP, AOC, équivalent, qualité. Dis ce que tu fais, ce que tu contrôles et quelle preuve tu gardes.</t>
  </si>
  <si>
    <t>caractéristiques attendues → justifiée → commande publique → équivalents</t>
  </si>
  <si>
    <t>AOP → AOC → équivalent → qualité</t>
  </si>
  <si>
    <t>ARCHIVAGE</t>
  </si>
  <si>
    <t>Sur le terrain, que dois-tu faire ou vérifier pour « Archivage » ?</t>
  </si>
  <si>
    <t>Réponds avec des mots simples : archivage, documents, contrôler, justifier. Dis ce que tu fais, ce que tu contrôles et quelle preuve tu gardes.</t>
  </si>
  <si>
    <t>certificats → BL → tableaux suivi → échanges</t>
  </si>
  <si>
    <t>archivage → documents → contrôler → justifier</t>
  </si>
  <si>
    <t>AUDIT INTERNE</t>
  </si>
  <si>
    <t>Sur le terrain, que dois-tu faire ou vérifier pour « Audit interne » ?</t>
  </si>
  <si>
    <t>Réponds avec des mots simples : audit, contrat, preuves, livraisons. Dis ce que tu fais, ce que tu contrôles et quelle preuve tu gardes.</t>
  </si>
  <si>
    <t>procédures → ratios → substitutions → actions correctives</t>
  </si>
  <si>
    <t>audit → contrat → preuves → livraisons</t>
  </si>
  <si>
    <t>BESOINS RÉELS</t>
  </si>
  <si>
    <t>Sur le terrain, que dois-tu faire ou vérifier pour « Besoins réels » ?</t>
  </si>
  <si>
    <t>Réponds avec des mots simples : menus, volumes, stockage, livraison. Dis ce que tu fais, ce que tu contrôles et quelle preuve tu gardes.</t>
  </si>
  <si>
    <t>plans alimentaires → cadences → saisonnalité → capacités fournisseurs</t>
  </si>
  <si>
    <t>menus → volumes → stockage → livraison</t>
  </si>
  <si>
    <t>BILAN ANNUEL</t>
  </si>
  <si>
    <t>Sur le terrain, que dois-tu faire ou vérifier pour « Bilan annuel » ?</t>
  </si>
  <si>
    <t>Réponds avec des mots simples : bilan annuel, objectifs, achats, atteints. Dis ce que tu fais, ce que tu contrôles et quelle preuve tu gardes.</t>
  </si>
  <si>
    <t>montants HT → analyse familles → plan de progrès → déclaration</t>
  </si>
  <si>
    <t>bilan annuel → objectifs → achats → atteints</t>
  </si>
  <si>
    <t>BOISSONS</t>
  </si>
  <si>
    <t>Sur le terrain, que dois-tu faire ou vérifier pour « Boissons » ?</t>
  </si>
  <si>
    <t>Réponds avec des mots simples : boissons, collations, achats, servis. Dis ce que tu fais, ce que tu contrôles et quelle preuve tu gardes.</t>
  </si>
  <si>
    <t>périmètre → prestations alimentaires → année civile → incluses</t>
  </si>
  <si>
    <t>boissons → collations → achats → servis</t>
  </si>
  <si>
    <t>BON DE LIVRAISON</t>
  </si>
  <si>
    <t>Sur le terrain, que dois-tu faire ou vérifier pour « Bon de livraison » ?</t>
  </si>
  <si>
    <t>Réponds avec des mots simples : bon livraison, livré, preuve, quantité. Dis ce que tu fais, ce que tu contrôles et quelle preuve tu gardes.</t>
  </si>
  <si>
    <t>commande → lot → litige → reporting</t>
  </si>
  <si>
    <t>bon livraison → livré → preuve → quantité</t>
  </si>
  <si>
    <t>Sur le terrain, que dois-tu faire ou vérifier pour « BPU » ?</t>
  </si>
  <si>
    <t>Réponds avec des mots simples : BPU, prix, produit, détail. Dis ce que tu fais, ce que tu contrôles et quelle preuve tu gardes.</t>
  </si>
  <si>
    <t>prix HT → unité → conditionnement → éligibilité</t>
  </si>
  <si>
    <t>BPU → prix → produit → détail</t>
  </si>
  <si>
    <t>BUDGET CONTRAINT</t>
  </si>
  <si>
    <t>Sur le terrain, que dois-tu faire ou vérifier pour « Budget contraint » ?</t>
  </si>
  <si>
    <t>Réponds avec des mots simples : budget, saison, volumes, gaspillage. Dis ce que tu fais, ce que tu contrôles et quelle preuve tu gardes.</t>
  </si>
  <si>
    <t>coût complet → révision de prix → grammages → variantes</t>
  </si>
  <si>
    <t>budget → saison → volumes → gaspillage</t>
  </si>
  <si>
    <t>CALCUL DES RATIOS</t>
  </si>
  <si>
    <t>Sur le terrain, que dois-tu faire ou vérifier pour « Calcul des ratios » ?</t>
  </si>
  <si>
    <t>Réponds avec des mots simples : achats, total, année, pourcentage. Dis ce que tu fais, ce que tu contrôles et quelle preuve tu gardes.</t>
  </si>
  <si>
    <t>valeur HT → année civile → denrées → ratio → bio</t>
  </si>
  <si>
    <t>achats → total → année → pourcentage</t>
  </si>
  <si>
    <t>CALENDRIER DE MENUS</t>
  </si>
  <si>
    <t>Sur le terrain, que dois-tu faire ou vérifier pour « Calendrier de menus » ?</t>
  </si>
  <si>
    <t>Réponds avec des mots simples : menus, produits, périodes, prévoir. Dis ce que tu fais, ce que tu contrôles et quelle preuve tu gardes.</t>
  </si>
  <si>
    <t>plans alimentaires → fréquences → substitutions → engagements</t>
  </si>
  <si>
    <t>menus → produits → périodes → prévoir</t>
  </si>
  <si>
    <t>CARTOGRAPHIE FOURNISSEURS</t>
  </si>
  <si>
    <t>Sur le terrain, que dois-tu faire ou vérifier pour « Cartographie fournisseurs » ?</t>
  </si>
  <si>
    <t>Réponds avec des mots simples : fournisseurs, produits, contraintes, livraison. Dis ce que tu fais, ce que tu contrôles et quelle preuve tu gardes.</t>
  </si>
  <si>
    <t>capacités → labels → risques dépendance → logistique</t>
  </si>
  <si>
    <t>fournisseurs → produits → contraintes → livraison</t>
  </si>
  <si>
    <t>Sur le terrain, que dois-tu faire ou vérifier pour « CCAP » ?</t>
  </si>
  <si>
    <t>Réponds avec des mots simples : CCAP, délais, pénalités, documents. Dis ce que tu fais, ce que tu contrôles et quelle preuve tu gardes.</t>
  </si>
  <si>
    <t>révision prix → bons de commande → résiliation → contrôle exécution</t>
  </si>
  <si>
    <t>CCAP → délais → pénalités → documents</t>
  </si>
  <si>
    <t>Sur le terrain, que dois-tu faire ou vérifier pour « CCTP » ?</t>
  </si>
  <si>
    <t>Réponds avec des mots simples : CCTP, produits, qualité, livraison. Dis ce que tu fais, ce que tu contrôles et quelle preuve tu gardes.</t>
  </si>
  <si>
    <t>spécifications → conditionnements → substitution → reporting</t>
  </si>
  <si>
    <t>CCTP → produits → qualité → livraison</t>
  </si>
  <si>
    <t>CÉRÉALES</t>
  </si>
  <si>
    <t>Sur le terrain, que dois-tu faire ou vérifier pour « Céréales » ?</t>
  </si>
  <si>
    <t>Réponds avec des mots simples : céréales, bio, complet, qualité. Dis ce que tu fais, ce que tu contrôles et quelle preuve tu gardes.</t>
  </si>
  <si>
    <t>nutritionnelle → conditionnement → cuisson → acceptabilité</t>
  </si>
  <si>
    <t>céréales → bio → complet → qualité</t>
  </si>
  <si>
    <t>CLAUSE ALLERGÈNES</t>
  </si>
  <si>
    <t>Sur le terrain, que dois-tu faire ou vérifier pour « Clause allergènes » ?</t>
  </si>
  <si>
    <t>Réponds avec des mots simples : allergènes, fiche technique, produit, information. Dis ce que tu fais, ce que tu contrôles et quelle preuve tu gardes.</t>
  </si>
  <si>
    <t>matrice allergènes → changement recette → alerte acheteur → transmission</t>
  </si>
  <si>
    <t>allergènes → fiche technique → produit → information</t>
  </si>
  <si>
    <t>CLAUSE BIO</t>
  </si>
  <si>
    <t>Sur le terrain, que dois-tu faire ou vérifier pour « Clause bio » ?</t>
  </si>
  <si>
    <t>Réponds avec des mots simples : bio, preuve, certificat, facture. Dis ce que tu fais, ce que tu contrôles et quelle preuve tu gardes.</t>
  </si>
  <si>
    <t>lignes bio → équivalent → suivi HT → substitution non bio</t>
  </si>
  <si>
    <t>bio → preuve → certificat → facture</t>
  </si>
  <si>
    <t>CLAUSE CONDITIONNEMENT</t>
  </si>
  <si>
    <t>Sur le terrain, que dois-tu faire ou vérifier pour « Clause conditionnement » ?</t>
  </si>
  <si>
    <t>Réponds avec des mots simples : conditionnement, format, cuisine, stockage. Dis ce que tu fais, ce que tu contrôles et quelle preuve tu gardes.</t>
  </si>
  <si>
    <t>déchets → portionnement → coût réel → production</t>
  </si>
  <si>
    <t>conditionnement → format → cuisine → stockage</t>
  </si>
  <si>
    <t>CLAUSE D’EXÉCUTION</t>
  </si>
  <si>
    <t>Sur le terrain, que dois-tu faire ou vérifier pour « Clause d’exécution » ?</t>
  </si>
  <si>
    <t>Réponds avec des mots simples : exécution, fournisseur, obligation, marché. Dis ce que tu fais, ce que tu contrôles et quelle preuve tu gardes.</t>
  </si>
  <si>
    <t>reporting → pénalités → réunions → plan de progrès</t>
  </si>
  <si>
    <t>exécution → fournisseur → obligation → marché</t>
  </si>
  <si>
    <t>CLAUSE DE CONTRÔLE</t>
  </si>
  <si>
    <t>Sur le terrain, que dois-tu faire ou vérifier pour « Clause de contrôle » ?</t>
  </si>
  <si>
    <t>Réponds avec des mots simples : contrôle, preuve, vérifier, fréquence. Dis ce que tu fais, ce que tu contrôles et quelle preuve tu gardes.</t>
  </si>
  <si>
    <t>indicateur → seuil → responsable → conséquence</t>
  </si>
  <si>
    <t>contrôle → preuve → vérifier → fréquence</t>
  </si>
  <si>
    <t>CLAUSE DE REPORTING</t>
  </si>
  <si>
    <t>Sur le terrain, que dois-tu faire ou vérifier pour « Clause de reporting » ?</t>
  </si>
  <si>
    <t>Réponds avec des mots simples : reporting, quantité, prix, preuve. Dis ce que tu fais, ce que tu contrôles et quelle preuve tu gardes.</t>
  </si>
  <si>
    <t>famille → montant HT → catégorie EGAlim → cumul annuel</t>
  </si>
  <si>
    <t>reporting → quantité → prix → preuve</t>
  </si>
  <si>
    <t>CLAUSE EGALIM</t>
  </si>
  <si>
    <t>Sur le terrain, que dois-tu faire ou vérifier pour « Clause EGAlim » ?</t>
  </si>
  <si>
    <t>Réponds avec des mots simples : clause, produits, preuves, objectifs. Dis ce que tu fais, ce que tu contrôles et quelle preuve tu gardes.</t>
  </si>
  <si>
    <t>catégories éligibles → reporting → contrôle → écarts</t>
  </si>
  <si>
    <t>clause → produits → preuves → objectifs</t>
  </si>
  <si>
    <t>CLAUSE EMBALLAGES</t>
  </si>
  <si>
    <t>Sur le terrain, que dois-tu faire ou vérifier pour « Clause emballages » ?</t>
  </si>
  <si>
    <t>Réponds avec des mots simples : emballages, réduire, reprise, recyclable. Dis ce que tu fais, ce que tu contrôles et quelle preuve tu gardes.</t>
  </si>
  <si>
    <t>réemployable → vrac maîtrisé → reporting déchets → contrôlable</t>
  </si>
  <si>
    <t>emballages → réduire → reprise → recyclable</t>
  </si>
  <si>
    <t>CLAUSE GASPILLAGE</t>
  </si>
  <si>
    <t>Sur le terrain, que dois-tu faire ou vérifier pour « Clause gaspillage » ?</t>
  </si>
  <si>
    <t>Réponds avec des mots simples : gaspillage, portions, restes, acheter juste. Dis ce que tu fais, ce que tu contrôles et quelle preuve tu gardes.</t>
  </si>
  <si>
    <t>grammages → indicateurs → dons → suivi déchets</t>
  </si>
  <si>
    <t>gaspillage → portions → restes → acheter juste</t>
  </si>
  <si>
    <t>CLAUSE LABELS</t>
  </si>
  <si>
    <t>Sur le terrain, que dois-tu faire ou vérifier pour « Clause labels » ?</t>
  </si>
  <si>
    <t>Réponds avec des mots simples : label, équivalent, justificatif, demander. Dis ce que tu fais, ce que tu contrôles et quelle preuve tu gardes.</t>
  </si>
  <si>
    <t>caractéristiques → référence fermée → signe qualité → preuve</t>
  </si>
  <si>
    <t>label → équivalent → justificatif → demander</t>
  </si>
  <si>
    <t>CLAUSE LIVRAISON</t>
  </si>
  <si>
    <t>Sur le terrain, que dois-tu faire ou vérifier pour « Clause livraison » ?</t>
  </si>
  <si>
    <t>Réponds avec des mots simples : livraison, horaires, température, documents. Dis ce que tu fais, ce que tu contrôles et quelle preuve tu gardes.</t>
  </si>
  <si>
    <t>BL → DLC → lots → satellites → continuité service</t>
  </si>
  <si>
    <t>livraison → horaires → température → documents</t>
  </si>
  <si>
    <t>CLAUSE MENUS VÉGÉTARIENS</t>
  </si>
  <si>
    <t>Sur le terrain, que dois-tu faire ou vérifier pour « Clause menus végétariens » ?</t>
  </si>
  <si>
    <t>Réponds avec des mots simples : végétarien, produits, recettes, adapté. Dis ce que tu fais, ce que tu contrôles et quelle preuve tu gardes.</t>
  </si>
  <si>
    <t>diversité protéique → nutritionnelle → fréquences → production</t>
  </si>
  <si>
    <t>végétarien → produits → recettes → adapté</t>
  </si>
  <si>
    <t>CLAUSE PRIX QUALITÉ</t>
  </si>
  <si>
    <t>Sur le terrain, que dois-tu faire ou vérifier pour « Clause prix qualité » ?</t>
  </si>
  <si>
    <t>Réponds avec des mots simples : prix, qualité, pondérer, preuve. Dis ce que tu fais, ce que tu contrôles et quelle preuve tu gardes.</t>
  </si>
  <si>
    <t>valeur technique → performance durable → garanties exécution → logistique</t>
  </si>
  <si>
    <t>prix → qualité → pondérer → preuve</t>
  </si>
  <si>
    <t>CLAUSE RÉCEPTION</t>
  </si>
  <si>
    <t>Sur le terrain, que dois-tu faire ou vérifier pour « Clause réception » ?</t>
  </si>
  <si>
    <t>Réponds avec des mots simples : réception, température, état, conformité. Dis ce que tu fais, ce que tu contrôles et quelle preuve tu gardes.</t>
  </si>
  <si>
    <t>tolérances → réserves → litiges → remplacement</t>
  </si>
  <si>
    <t>réception → température → état → conformité</t>
  </si>
  <si>
    <t>CLAUSE RÉUNION DE SUIVI</t>
  </si>
  <si>
    <t>Sur le terrain, que dois-tu faire ou vérifier pour « Clause réunion de suivi » ?</t>
  </si>
  <si>
    <t>Réponds avec des mots simples : réunion, suivi, objectif, problème. Dis ce que tu fais, ce que tu contrôles et quelle preuve tu gardes.</t>
  </si>
  <si>
    <t>non-conformités → ruptures → plan de progrès → actions correctives</t>
  </si>
  <si>
    <t>réunion → suivi → objectif → problème</t>
  </si>
  <si>
    <t>CLAUSE SAISONNALITÉ</t>
  </si>
  <si>
    <t>Sur le terrain, que dois-tu faire ou vérifier pour « Clause saisonnalité » ?</t>
  </si>
  <si>
    <t>Réponds avec des mots simples : saison, calendrier, remplacement, produit. Dis ce que tu fais, ce que tu contrôles et quelle preuve tu gardes.</t>
  </si>
  <si>
    <t>substitutions validées → qualité attendue → adaptation prix → volumes</t>
  </si>
  <si>
    <t>saison → calendrier → remplacement → produit</t>
  </si>
  <si>
    <t>CLAUSE SUBSTITUTION</t>
  </si>
  <si>
    <t>Sur le terrain, que dois-tu faire ou vérifier pour « Clause substitution » ?</t>
  </si>
  <si>
    <t>Réponds avec des mots simples : substitution, prévenir, équivalent, produit. Dis ce que tu fais, ce que tu contrôles et quelle preuve tu gardes.</t>
  </si>
  <si>
    <t>autorisée → tracée → compatible EGAlim → validation acheteur</t>
  </si>
  <si>
    <t>substitution → prévenir → équivalent → produit</t>
  </si>
  <si>
    <t>CLAUSE TRAÇABILITÉ</t>
  </si>
  <si>
    <t>Sur le terrain, que dois-tu faire ou vérifier pour « Clause traçabilité » ?</t>
  </si>
  <si>
    <t>Réponds avec des mots simples : traçabilité, lot, fournisseur, date. Dis ce que tu fais, ce que tu contrôles et quelle preuve tu gardes.</t>
  </si>
  <si>
    <t>certificats → origine réglementaire → BL → archivage</t>
  </si>
  <si>
    <t>traçabilité → lot → fournisseur → date</t>
  </si>
  <si>
    <t>CLAUSIER CNRC</t>
  </si>
  <si>
    <t>Sur le terrain, que dois-tu faire ou vérifier pour « Clausier CNRC » ?</t>
  </si>
  <si>
    <t>Réponds avec des mots simples : clausier, clauses, EGAlim, exemple. Dis ce que tu fais, ce que tu contrôles et quelle preuve tu gardes.</t>
  </si>
  <si>
    <t>CNRC → denrées → prestations → preuves → contrôles</t>
  </si>
  <si>
    <t>clausier → clauses → EGAlim → exemple</t>
  </si>
  <si>
    <t>COMMERCE ÉQUITABLE</t>
  </si>
  <si>
    <t>Sur le terrain, que dois-tu faire ou vérifier pour « Commerce équitable » ?</t>
  </si>
  <si>
    <t>Réponds avec des mots simples : commerce équitable, preuve, lot, label. Dis ce que tu fais, ce que tu contrôles et quelle preuve tu gardes.</t>
  </si>
  <si>
    <t>critères sociaux → sourcing → allotissement → équivalents</t>
  </si>
  <si>
    <t>commerce équitable → preuve → lot → label</t>
  </si>
  <si>
    <t>COMMUNICATION MENU</t>
  </si>
  <si>
    <t>Sur le terrain, que dois-tu faire ou vérifier pour « Communication menu » ?</t>
  </si>
  <si>
    <t>Réponds avec des mots simples : communication, preuve, bio, local. Dis ce que tu fais, ce que tu contrôles et quelle preuve tu gardes.</t>
  </si>
  <si>
    <t>mention → justifiée → actualisée → factures</t>
  </si>
  <si>
    <t>communication → preuve → bio → local</t>
  </si>
  <si>
    <t>CONCERTATION CUISINE-ACHATS</t>
  </si>
  <si>
    <t>Sur le terrain, que dois-tu faire ou vérifier pour « Concertation cuisine-achats » ?</t>
  </si>
  <si>
    <t>Réponds avec des mots simples : cuisine, acheteur, besoin, réaliste. Dis ce que tu fais, ce que tu contrôles et quelle preuve tu gardes.</t>
  </si>
  <si>
    <t>conditionnement → coûts cachés → recettes → exécution</t>
  </si>
  <si>
    <t>cuisine → acheteur → besoin → réaliste</t>
  </si>
  <si>
    <t>CONDITIONNEMENT CUISINE CENTRALE</t>
  </si>
  <si>
    <t>Sur le terrain, que dois-tu faire ou vérifier pour « Conditionnement cuisine centrale » ?</t>
  </si>
  <si>
    <t>Réponds avec des mots simples : conditionnement, bacs, portions, stockage. Dis ce que tu fais, ce que tu contrôles et quelle preuve tu gardes.</t>
  </si>
  <si>
    <t>rendement → ergonomie → refroidissement → coût complet</t>
  </si>
  <si>
    <t>conditionnement → bacs → portions → stockage</t>
  </si>
  <si>
    <t>CONTRÔLE DDPP</t>
  </si>
  <si>
    <t>Sur le terrain, que dois-tu faire ou vérifier pour « Contrôle DDPP » ?</t>
  </si>
  <si>
    <t>Réponds avec des mots simples : contrôle, conformité, preuves, organisation. Dis ce que tu fais, ce que tu contrôles et quelle preuve tu gardes.</t>
  </si>
  <si>
    <t>PMS → étiquetage → documentation contractuelle → réception</t>
  </si>
  <si>
    <t>contrôle → conformité → preuves → organisation</t>
  </si>
  <si>
    <t>CONTRÔLE PRESTATAIRE</t>
  </si>
  <si>
    <t>Sur le terrain, que dois-tu faire ou vérifier pour « Contrôle prestataire » ?</t>
  </si>
  <si>
    <t>Réponds avec des mots simples : prestataire, preuves, menus, livraisons. Dis ce que tu fais, ce que tu contrôles et quelle preuve tu gardes.</t>
  </si>
  <si>
    <t>ratios → substitutions → incidents → clauses exécution</t>
  </si>
  <si>
    <t>prestataire → preuves → menus → livraisons</t>
  </si>
  <si>
    <t>COÛT DU CYCLE DE VIE</t>
  </si>
  <si>
    <t>Sur le terrain, que dois-tu faire ou vérifier pour « Coût du cycle de vie » ?</t>
  </si>
  <si>
    <t>Réponds avec des mots simples : prix, coût, déchets, transport. Dis ce que tu fais, ce que tu contrôles et quelle preuve tu gardes.</t>
  </si>
  <si>
    <t>cycle de vie → conditionnement → gaspillage → méthode annoncée</t>
  </si>
  <si>
    <t>prix → coût → déchets → transport</t>
  </si>
  <si>
    <t>CRITÈRES D’ATTRIBUTION</t>
  </si>
  <si>
    <t>Sur le terrain, que dois-tu faire ou vérifier pour « Critères d’attribution » ?</t>
  </si>
  <si>
    <t>Réponds avec des mots simples : prix, qualité, critères, comparer. Dis ce que tu fais, ce que tu contrôles et quelle preuve tu gardes.</t>
  </si>
  <si>
    <t>pondération → performance environnementale → plan de progrès → traçabilité</t>
  </si>
  <si>
    <t>prix → qualité → critères → comparer</t>
  </si>
  <si>
    <t>CUISINE CENTRALE</t>
  </si>
  <si>
    <t>Sur le terrain, que dois-tu faire ou vérifier pour « Cuisine centrale » ?</t>
  </si>
  <si>
    <t>Réponds avec des mots simples : cuisine centrale, volumes, stockage, livraison. Dis ce que tu fais, ce que tu contrôles et quelle preuve tu gardes.</t>
  </si>
  <si>
    <t>conditionnement → chaîne du froid → satellites → continuité</t>
  </si>
  <si>
    <t>cuisine centrale → volumes → stockage → livraison</t>
  </si>
  <si>
    <t>CUISINE MAISON</t>
  </si>
  <si>
    <t>Sur le terrain, que dois-tu faire ou vérifier pour « Cuisine maison » ?</t>
  </si>
  <si>
    <t>Réponds avec des mots simples : fait maison, produits bruts, cuisiner, qualité. Dis ce que tu fais, ce que tu contrôles et quelle preuve tu gardes.</t>
  </si>
  <si>
    <t>peu transformés → composition → coûts → filières</t>
  </si>
  <si>
    <t>fait maison → produits bruts → cuisiner → qualité</t>
  </si>
  <si>
    <t>DÉLAIS DE LIVRAISON</t>
  </si>
  <si>
    <t>Sur le terrain, que dois-tu faire ou vérifier pour « Délais de livraison » ?</t>
  </si>
  <si>
    <t>Réponds avec des mots simples : délai, fraîcheur, organisation, livraison. Dis ce que tu fais, ce que tu contrôles et quelle preuve tu gardes.</t>
  </si>
  <si>
    <t>sécurité alimentaire → continuité de service → logistique → proximité seule</t>
  </si>
  <si>
    <t>délai → fraîcheur → organisation → livraison</t>
  </si>
  <si>
    <t>DIALOGUE AVEC ÉLUS</t>
  </si>
  <si>
    <t>Sur le terrain, que dois-tu faire ou vérifier pour « Dialogue avec élus » ?</t>
  </si>
  <si>
    <t>Réponds avec des mots simples : élus, origine, légal, qualité. Dis ce que tu fais, ce que tu contrôles et quelle preuve tu gardes.</t>
  </si>
  <si>
    <t>allotissement → labels équivalents → clauses environnementales → délais justifiés</t>
  </si>
  <si>
    <t>élus → origine → légal → qualité</t>
  </si>
  <si>
    <t>DIALOGUE AVEC PRODUCTEURS</t>
  </si>
  <si>
    <t>Sur le terrain, que dois-tu faire ou vérifier pour « Dialogue avec producteurs » ?</t>
  </si>
  <si>
    <t>Réponds avec des mots simples : producteurs, sourcing, règles, écouter. Dis ce que tu fais, ce que tu contrôles et quelle preuve tu gardes.</t>
  </si>
  <si>
    <t>réunions ouvertes → traçabilité → exigences neutres → informations identiques</t>
  </si>
  <si>
    <t>producteurs → sourcing → règles → écouter</t>
  </si>
  <si>
    <t>DIVERSIFICATION PROTÉIQUE</t>
  </si>
  <si>
    <t>Sur le terrain, que dois-tu faire ou vérifier pour « Diversification protéique » ?</t>
  </si>
  <si>
    <t>Réponds avec des mots simples : protéines, légumineuses, alternatives, céréales. Dis ce que tu fais, ce que tu contrôles et quelle preuve tu gardes.</t>
  </si>
  <si>
    <t>lots → fréquences → coût complet → formation cuisine</t>
  </si>
  <si>
    <t>protéines → légumineuses → alternatives → céréales</t>
  </si>
  <si>
    <t>Sur le terrain, que dois-tu faire ou vérifier pour « DQE » ?</t>
  </si>
  <si>
    <t>Réponds avec des mots simples : DQE, quantités, comparer, prix. Dis ce que tu fais, ce que tu contrôles et quelle preuve tu gardes.</t>
  </si>
  <si>
    <t>panier représentatif → pondération → simulation → commande ferme</t>
  </si>
  <si>
    <t>DQE → quantités → comparer → prix</t>
  </si>
  <si>
    <t>ÉCART D’EXÉCUTION</t>
  </si>
  <si>
    <t>Sur le terrain, que dois-tu faire ou vérifier pour « Écart d’exécution » ?</t>
  </si>
  <si>
    <t>Réponds avec des mots simples : écart, refuser, trace, signaler. Dis ce que tu fais, ce que tu contrôles et quelle preuve tu gardes.</t>
  </si>
  <si>
    <t>réserve → remplacement → action corrective → impact EGAlim</t>
  </si>
  <si>
    <t>écart → refuser → trace → signaler</t>
  </si>
  <si>
    <t>ÉCHANTILLONS</t>
  </si>
  <si>
    <t>Sur le terrain, que dois-tu faire ou vérifier pour « Échantillons » ?</t>
  </si>
  <si>
    <t>Réponds avec des mots simples : échantillon, critère, essai, dégustation. Dis ce que tu fais, ce que tu contrôles et quelle preuve tu gardes.</t>
  </si>
  <si>
    <t>règles identiques → critères annoncés → traçabilité évaluation → preuve</t>
  </si>
  <si>
    <t>échantillon → critère → essai → dégustation</t>
  </si>
  <si>
    <t>ÉPICERIE</t>
  </si>
  <si>
    <t>Sur le terrain, que dois-tu faire ou vérifier pour « Épicerie » ?</t>
  </si>
  <si>
    <t>Réponds avec des mots simples : épicerie, label, facture, composition. Dis ce que tu fais, ce que tu contrôles et quelle preuve tu gardes.</t>
  </si>
  <si>
    <t>commerce équitable → prix HT → conditionnement → preuves</t>
  </si>
  <si>
    <t>épicerie → label → facture → composition</t>
  </si>
  <si>
    <t>FACTURE</t>
  </si>
  <si>
    <t>Sur le terrain, que dois-tu faire ou vérifier pour « Facture » ?</t>
  </si>
  <si>
    <t>Réponds avec des mots simples : facture, produit, prix, preuve. Dis ce que tu fais, ce que tu contrôles et quelle preuve tu gardes.</t>
  </si>
  <si>
    <t>BPU → montant HT → famille → catégorie éligible</t>
  </si>
  <si>
    <t>facture → produit → prix → preuve</t>
  </si>
  <si>
    <t>FORMATION ÉQUIPES</t>
  </si>
  <si>
    <t>Sur le terrain, que dois-tu faire ou vérifier pour « Formation équipes » ?</t>
  </si>
  <si>
    <t>Réponds avec des mots simples : former, équipe, critères, preuves. Dis ce que tu fais, ce que tu contrôles et quelle preuve tu gardes.</t>
  </si>
  <si>
    <t>contrôles réception → substitutions → remontée écarts → clauses</t>
  </si>
  <si>
    <t>former → équipe → critères → preuves</t>
  </si>
  <si>
    <t>FRAÎCHEUR</t>
  </si>
  <si>
    <t>Sur le terrain, que dois-tu faire ou vérifier pour « Fraîcheur » ?</t>
  </si>
  <si>
    <t>Réponds avec des mots simples : fraîcheur, produit, délai, attendu. Dis ce que tu fais, ce que tu contrôles et quelle preuve tu gardes.</t>
  </si>
  <si>
    <t>calibre → maturité → DLC → température → preuve contrôlable</t>
  </si>
  <si>
    <t>fraîcheur → produit → délai → attendu</t>
  </si>
  <si>
    <t>FRUITS ET LÉGUMES</t>
  </si>
  <si>
    <t>Sur le terrain, que dois-tu faire ou vérifier pour « Fruits et légumes » ?</t>
  </si>
  <si>
    <t>Réponds avec des mots simples : fruits, légumes, saison, calibre. Dis ce que tu fais, ce que tu contrôles et quelle preuve tu gardes.</t>
  </si>
  <si>
    <t>maturité → organoleptique → lots séparés → écarts</t>
  </si>
  <si>
    <t>fruits → légumes → saison → calibre</t>
  </si>
  <si>
    <t>GESTION DES RESTES</t>
  </si>
  <si>
    <t>Sur le terrain, que dois-tu faire ou vérifier pour « Gestion des restes » ?</t>
  </si>
  <si>
    <t>Réponds avec des mots simples : restes, gaspillage, acheter, mieux. Dis ce que tu fais, ce que tu contrôles et quelle preuve tu gardes.</t>
  </si>
  <si>
    <t>grammages → recettes → portions → budget disponible</t>
  </si>
  <si>
    <t>restes → gaspillage → acheter → mieux</t>
  </si>
  <si>
    <t>GESTION DES SUBSTITUTIONS MENU</t>
  </si>
  <si>
    <t>Sur le terrain, que dois-tu faire ou vérifier pour « Gestion des substitutions menu » ?</t>
  </si>
  <si>
    <t>Réponds avec des mots simples : substitution, informer, équipe, menu. Dis ce que tu fais, ce que tu contrôles et quelle preuve tu gardes.</t>
  </si>
  <si>
    <t>tracée → allergènes → reporting → validée</t>
  </si>
  <si>
    <t>substitution → informer → équipe → menu</t>
  </si>
  <si>
    <t>GESTION DIRECTE</t>
  </si>
  <si>
    <t>Sur le terrain, que dois-tu faire ou vérifier pour « Gestion directe » ?</t>
  </si>
  <si>
    <t>Réponds avec des mots simples : gestion directe, achats, factures, contrôler. Dis ce que tu fais, ce que tu contrôles et quelle preuve tu gardes.</t>
  </si>
  <si>
    <t>BPU → lots → réception → cumul annuel → éligibles</t>
  </si>
  <si>
    <t>gestion directe → achats → factures → contrôler</t>
  </si>
  <si>
    <t>GROUPEMENT DE COMMANDES</t>
  </si>
  <si>
    <t>Sur le terrain, que dois-tu faire ou vérifier pour « Groupement de commandes » ?</t>
  </si>
  <si>
    <t>Réponds avec des mots simples : groupement, besoins, volumes, prix. Dis ce que tu fais, ce que tu contrôles et quelle preuve tu gardes.</t>
  </si>
  <si>
    <t>mutualiser → accès PME → logistique → allotissement</t>
  </si>
  <si>
    <t>groupement → besoins → volumes → prix</t>
  </si>
  <si>
    <t>Sur le terrain, que dois-tu faire ou vérifier pour « HVE » ?</t>
  </si>
  <si>
    <t>Réponds avec des mots simples : HVE, certification, preuve, facture. Dis ce que tu fais, ce que tu contrôles et quelle preuve tu gardes.</t>
  </si>
  <si>
    <t>catégorie réglementaire → validité → affectation → traçabilité</t>
  </si>
  <si>
    <t>HVE → certification → preuve → facture</t>
  </si>
  <si>
    <t>Sur le terrain, que dois-tu faire ou vérifier pour « IGP » ?</t>
  </si>
  <si>
    <t>Réponds avec des mots simples : IGP, zone, savoir-faire, qualité. Dis ce que tu fais, ce que tu contrôles et quelle preuve tu gardes.</t>
  </si>
  <si>
    <t>traçabilité → caractéristiques objectives → préférence géographique → fermé</t>
  </si>
  <si>
    <t>IGP → zone → savoir-faire → qualité</t>
  </si>
  <si>
    <t>INDICATEUR D’ORIGINE</t>
  </si>
  <si>
    <t>Sur le terrain, que dois-tu faire ou vérifier pour « Indicateur d’origine » ?</t>
  </si>
  <si>
    <t>Réponds avec des mots simples : origine, suivre, tableau, achats. Dis ce que tu fais, ce que tu contrôles et quelle preuve tu gardes.</t>
  </si>
  <si>
    <t>non discriminatoire → critères objectifs → stratégie → consultation</t>
  </si>
  <si>
    <t>origine → suivre → tableau → achats</t>
  </si>
  <si>
    <t>INDICATEURS</t>
  </si>
  <si>
    <t>Sur le terrain, que dois-tu faire ou vérifier pour « Indicateurs » ?</t>
  </si>
  <si>
    <t>Réponds avec des mots simples : indicateur, bio, durable, prix. Dis ce que tu fais, ce que tu contrôles et quelle preuve tu gardes.</t>
  </si>
  <si>
    <t>taux substitution → non-conformités → satisfaction → gaspillage</t>
  </si>
  <si>
    <t>indicateur → bio → durable → prix</t>
  </si>
  <si>
    <t>INFORMATION CONVIVE</t>
  </si>
  <si>
    <t>Sur le terrain, que dois-tu faire ou vérifier pour « Information convive » ?</t>
  </si>
  <si>
    <t>Réponds avec des mots simples : information, convive, labels, allergènes. Dis ce que tu fais, ce que tu contrôles et quelle preuve tu gardes.</t>
  </si>
  <si>
    <t>vérifiable → affichage → fiches produits → réglementation</t>
  </si>
  <si>
    <t>information → convive → labels → allergènes</t>
  </si>
  <si>
    <t>LABEL ROUGE</t>
  </si>
  <si>
    <t>Sur le terrain, que dois-tu faire ou vérifier pour « Label Rouge » ?</t>
  </si>
  <si>
    <t>Réponds avec des mots simples : Label Rouge, qualité, équivalent, certificat. Dis ce que tu fais, ce que tu contrôles et quelle preuve tu gardes.</t>
  </si>
  <si>
    <t>qualité supérieure → caractéristiques → équivalence → certificats</t>
  </si>
  <si>
    <t>Label Rouge → qualité → équivalent → certificat</t>
  </si>
  <si>
    <t>LABELS ÉQUIVALENTS</t>
  </si>
  <si>
    <t>Sur le terrain, que dois-tu faire ou vérifier pour « Labels équivalents » ?</t>
  </si>
  <si>
    <t>Réponds avec des mots simples : label, équivalent, preuve, fournisseur. Dis ce que tu fais, ce que tu contrôles et quelle preuve tu gardes.</t>
  </si>
  <si>
    <t>moyen de preuve équivalent → égalité d’accès → concurrence</t>
  </si>
  <si>
    <t>label → équivalent → preuve → fournisseur</t>
  </si>
  <si>
    <t>LAITAGES</t>
  </si>
  <si>
    <t>Sur le terrain, que dois-tu faire ou vérifier pour « Laitages » ?</t>
  </si>
  <si>
    <t>Réponds avec des mots simples : laitage, label, facture, fiche. Dis ce que tu fais, ce que tu contrôles et quelle preuve tu gardes.</t>
  </si>
  <si>
    <t>SIQO → montants HT → DLC → catégories éligibles</t>
  </si>
  <si>
    <t>laitage → label → facture → fiche</t>
  </si>
  <si>
    <t>LÉGUMINEUSES</t>
  </si>
  <si>
    <t>Sur le terrain, que dois-tu faire ou vérifier pour « Légumineuses » ?</t>
  </si>
  <si>
    <t>Réponds avec des mots simples : légumineuses, protéines, menus, végétarien. Dis ce que tu fais, ce que tu contrôles et quelle preuve tu gardes.</t>
  </si>
  <si>
    <t>diversification protéique → nutrition → coût maîtrisé → approvisionnements</t>
  </si>
  <si>
    <t>légumineuses → protéines → menus → végétarien</t>
  </si>
  <si>
    <t>LIAISON CHAUDE</t>
  </si>
  <si>
    <t>Sur le terrain, que dois-tu faire ou vérifier pour « Liaison chaude » ?</t>
  </si>
  <si>
    <t>Réponds avec des mots simples : liaison chaude, température, délais, contenants. Dis ce que tu fais, ce que tu contrôles et quelle preuve tu gardes.</t>
  </si>
  <si>
    <t>organoleptique → réglementaire → logistique → service</t>
  </si>
  <si>
    <t>liaison chaude → température → délais → contenants</t>
  </si>
  <si>
    <t>LIAISON FROIDE</t>
  </si>
  <si>
    <t>Sur le terrain, que dois-tu faire ou vérifier pour « Liaison froide » ?</t>
  </si>
  <si>
    <t>Réponds avec des mots simples : liaison froide, stockage, remise température, produits. Dis ce que tu fais, ce que tu contrôles et quelle preuve tu gardes.</t>
  </si>
  <si>
    <t>process → DLC → texture → sécurité sanitaire</t>
  </si>
  <si>
    <t>liaison froide → stockage → remise température → produits</t>
  </si>
  <si>
    <t>LIBERTÉ D’ACCÈS</t>
  </si>
  <si>
    <t>Sur le terrain, que dois-tu faire ou vérifier pour « Liberté d’accès » ?</t>
  </si>
  <si>
    <t>Réponds avec des mots simples : fermé, fournisseur, concurrence, risque. Dis ce que tu fais, ce que tu contrôles et quelle preuve tu gardes.</t>
  </si>
  <si>
    <t>restriction → concurrence artificielle → contestation → procédure</t>
  </si>
  <si>
    <t>fermé → fournisseur → concurrence → risque</t>
  </si>
  <si>
    <t>LITIGE FOURNISSEUR</t>
  </si>
  <si>
    <t>Sur le terrain, que dois-tu faire ou vérifier pour « Litige fournisseur » ?</t>
  </si>
  <si>
    <t>Réponds avec des mots simples : litige, preuves, photos, échanges. Dis ce que tu fais, ce que tu contrôles et quelle preuve tu gardes.</t>
  </si>
  <si>
    <t>clause applicable → impact → décision → réserves</t>
  </si>
  <si>
    <t>litige → preuves → photos → échanges</t>
  </si>
  <si>
    <t>LOI CLIMAT ET RÉSILIENCE</t>
  </si>
  <si>
    <t>Sur le terrain, que dois-tu faire ou vérifier pour « Loi Climat et Résilience » ?</t>
  </si>
  <si>
    <t>Réponds avec des mots simples : egalim, climat, durable, bio. Dis ce que tu fais, ce que tu contrôles et quelle preuve tu gardes.</t>
  </si>
  <si>
    <t>loi Climat → alimentation durable → diversification protéique → suivi</t>
  </si>
  <si>
    <t>egalim → climat → durable → bio</t>
  </si>
  <si>
    <t>MA CANTINE</t>
  </si>
  <si>
    <t>Sur le terrain, que dois-tu faire ou vérifier pour « Ma cantine » ?</t>
  </si>
  <si>
    <t>Réponds avec des mots simples : suivre, déclarer, obligation, ma cantine. Dis ce que tu fais, ce que tu contrôles et quelle preuve tu gardes.</t>
  </si>
  <si>
    <t>télédéclaration → pilotage → consolidation → objectifs EGAlim</t>
  </si>
  <si>
    <t>suivre → déclarer → obligation → ma cantine</t>
  </si>
  <si>
    <t>MARCHÉ MULTI-ATTRIBUTAIRE</t>
  </si>
  <si>
    <t>Sur le terrain, que dois-tu faire ou vérifier pour « Marché multi-attributaire » ?</t>
  </si>
  <si>
    <t>Réponds avec des mots simples : plusieurs fournisseurs, approvisionnement, rupture, concurrence. Dis ce que tu fais, ce que tu contrôles et quelle preuve tu gardes.</t>
  </si>
  <si>
    <t>multi-attributaire → règles d’attribution → diversification → exécution</t>
  </si>
  <si>
    <t>plusieurs fournisseurs → approvisionnement → rupture → concurrence</t>
  </si>
  <si>
    <t>MARCHÉ RÉSERVÉ</t>
  </si>
  <si>
    <t>Sur le terrain, que dois-tu faire ou vérifier pour « Marché réservé » ?</t>
  </si>
  <si>
    <t>Réponds avec des mots simples : marché réservé, non, origine, produit. Dis ce que tu fais, ce que tu contrôles et quelle preuve tu gardes.</t>
  </si>
  <si>
    <t>objectifs sociaux → code → préférence d’origine → alimentaire</t>
  </si>
  <si>
    <t>marché réservé → non → origine → produit</t>
  </si>
  <si>
    <t>MATURITÉ ACHAT</t>
  </si>
  <si>
    <t>Sur le terrain, que dois-tu faire ou vérifier pour « Maturité achat » ?</t>
  </si>
  <si>
    <t>Réponds avec des mots simples : maturité, suivi, achats, amélioration. Dis ce que tu fais, ce que tu contrôles et quelle preuve tu gardes.</t>
  </si>
  <si>
    <t>sourcing → données → dialogue fournisseurs → progression ratios</t>
  </si>
  <si>
    <t>maturité → suivi → achats → amélioration</t>
  </si>
  <si>
    <t>MENUS ENFANTS</t>
  </si>
  <si>
    <t>Sur le terrain, que dois-tu faire ou vérifier pour « Menus enfants » ?</t>
  </si>
  <si>
    <t>Réponds avec des mots simples : enfants, adapté, sûr, portions. Dis ce que tu fais, ce que tu contrôles et quelle preuve tu gardes.</t>
  </si>
  <si>
    <t>nutrition → allergènes → éducation goût → fréquence</t>
  </si>
  <si>
    <t>enfants → adapté → sûr → portions</t>
  </si>
  <si>
    <t>MENUS PERSONNES ÂGÉES</t>
  </si>
  <si>
    <t>Sur le terrain, que dois-tu faire ou vérifier pour « Menus personnes âgées » ?</t>
  </si>
  <si>
    <t>Réponds avec des mots simples : personnes âgées, texture, nutritif, qualité. Dis ce que tu fais, ce que tu contrôles et quelle preuve tu gardes.</t>
  </si>
  <si>
    <t>densité nutritionnelle → enrichissement → hydratation → refus</t>
  </si>
  <si>
    <t>personnes âgées → texture → nutritif → qualité</t>
  </si>
  <si>
    <t>MENUS RELIGIEUX OU PRÉFÉRENCES</t>
  </si>
  <si>
    <t>Sur le terrain, que dois-tu faire ou vérifier pour « Menus religieux ou préférences » ?</t>
  </si>
  <si>
    <t>Réponds avec des mots simples : préférences, qualité, obligation, distinguer. Dis ce que tu fais, ce que tu contrôles et quelle preuve tu gardes.</t>
  </si>
  <si>
    <t>régimes médicaux → choix gestion → information convive → culturel</t>
  </si>
  <si>
    <t>préférences → qualité → obligation → distinguer</t>
  </si>
  <si>
    <t>MENUS VÉGÉTARIENS</t>
  </si>
  <si>
    <t>Sur le terrain, que dois-tu faire ou vérifier pour « Menus végétariens » ?</t>
  </si>
  <si>
    <t>Réponds avec des mots simples : végétarien, protéines, légumineuses, recettes. Dis ce que tu fais, ce que tu contrôles et quelle preuve tu gardes.</t>
  </si>
  <si>
    <t>céréales → qualité nutritionnelle → allergènes → acceptabilité</t>
  </si>
  <si>
    <t>végétarien → protéines → légumineuses → recettes</t>
  </si>
  <si>
    <t>NON-DISCRIMINATION</t>
  </si>
  <si>
    <t>Sur le terrain, que dois-tu faire ou vérifier pour « Non-discrimination » ?</t>
  </si>
  <si>
    <t>Réponds avec des mots simples : discriminatoire, origine, qualité, saison. Dis ce que tu fais, ce que tu contrôles et quelle preuve tu gardes.</t>
  </si>
  <si>
    <t>non-discrimination → lié à l’objet → labels équivalents → traçabilité</t>
  </si>
  <si>
    <t>discriminatoire → origine → qualité → saison</t>
  </si>
  <si>
    <t>OBJET DU MARCHÉ</t>
  </si>
  <si>
    <t>Sur le terrain, que dois-tu faire ou vérifier pour « Objet du marché » ?</t>
  </si>
  <si>
    <t>Réponds avec des mots simples : objet, produit, service, clause. Dis ce que tu fais, ce que tu contrôles et quelle preuve tu gardes.</t>
  </si>
  <si>
    <t>lien avec l’objet → prestation → logistique → exécution</t>
  </si>
  <si>
    <t>objet → produit → service → clause</t>
  </si>
  <si>
    <t>OBLIGATION DE RÉSULTAT</t>
  </si>
  <si>
    <t>Sur le terrain, que dois-tu faire ou vérifier pour « Obligation de résultat » ?</t>
  </si>
  <si>
    <t>Réponds avec des mots simples : intention, vérifier, preuve, achats. Dis ce que tu fais, ce que tu contrôles et quelle preuve tu gardes.</t>
  </si>
  <si>
    <t>clause mesurable → reporting → contrôle d’exécution → justificatifs</t>
  </si>
  <si>
    <t>intention → vérifier → preuve → achats</t>
  </si>
  <si>
    <t>ORIGINE EUROPÉENNE</t>
  </si>
  <si>
    <t>Sur le terrain, que dois-tu faire ou vérifier pour « Origine européenne » ?</t>
  </si>
  <si>
    <t>Réponds avec des mots simples : origine, réserver, critère, besoin. Dis ce que tu fais, ce que tu contrôles et quelle preuve tu gardes.</t>
  </si>
  <si>
    <t>proportionné → objectif → besoin → concurrence</t>
  </si>
  <si>
    <t>origine → réserver → critère → besoin</t>
  </si>
  <si>
    <t>PAIN BOULANGERIE</t>
  </si>
  <si>
    <t>Sur le terrain, que dois-tu faire ou vérifier pour « Pain boulangerie » ?</t>
  </si>
  <si>
    <t>Réponds avec des mots simples : pain, livraison, grammage, qualité. Dis ce que tu fais, ce que tu contrôles et quelle preuve tu gardes.</t>
  </si>
  <si>
    <t>ingrédients → fréquence → exigences nutritionnelles → preuves</t>
  </si>
  <si>
    <t>pain → livraison → grammage → qualité</t>
  </si>
  <si>
    <t>PÉNALITÉ APPLIQUÉE</t>
  </si>
  <si>
    <t>Sur le terrain, que dois-tu faire ou vérifier pour « Pénalité appliquée » ?</t>
  </si>
  <si>
    <t>Réponds avec des mots simples : pénalité, preuve, manquement, justifier. Dis ce que tu fais, ce que tu contrôles et quelle preuve tu gardes.</t>
  </si>
  <si>
    <t>CCAP → proportionnalité → contradictoire → traçabilité</t>
  </si>
  <si>
    <t>pénalité → preuve → manquement → justifier</t>
  </si>
  <si>
    <t>PÉNALITÉS</t>
  </si>
  <si>
    <t>Sur le terrain, que dois-tu faire ou vérifier pour « Pénalités » ?</t>
  </si>
  <si>
    <t>Réponds avec des mots simples : pénalité, obligation, non respect, retard. Dis ce que tu fais, ce que tu contrôles et quelle preuve tu gardes.</t>
  </si>
  <si>
    <t>proportionnées → justificatif absent → non-conformité → reporting incomplet</t>
  </si>
  <si>
    <t>pénalité → obligation → non respect → retard</t>
  </si>
  <si>
    <t>PÉRIMÈTRE RESTAURATION COLLECTIVE</t>
  </si>
  <si>
    <t>Sur le terrain, que dois-tu faire ou vérifier pour « Périmètre restauration collective » ?</t>
  </si>
  <si>
    <t>Réponds avec des mots simples : denrées, repas, boissons, collations. Dis ce que tu fais, ce que tu contrôles et quelle preuve tu gardes.</t>
  </si>
  <si>
    <t>achats HT → produits alimentaires → gestion directe → prestation</t>
  </si>
  <si>
    <t>denrées → repas → boissons → collations</t>
  </si>
  <si>
    <t>PETITS PRODUCTEURS</t>
  </si>
  <si>
    <t>Sur le terrain, que dois-tu faire ou vérifier pour « Petits producteurs » ?</t>
  </si>
  <si>
    <t>Réponds avec des mots simples : petits producteurs, lots, volumes, délais. Dis ce que tu fais, ce que tu contrôles et quelle preuve tu gardes.</t>
  </si>
  <si>
    <t>marché fractionné → bons de commande → groupement → simplification</t>
  </si>
  <si>
    <t>petits producteurs → lots → volumes → délais</t>
  </si>
  <si>
    <t>PILOTAGE BUDGÉTAIRE</t>
  </si>
  <si>
    <t>Sur le terrain, que dois-tu faire ou vérifier pour « Pilotage budgétaire » ?</t>
  </si>
  <si>
    <t>Réponds avec des mots simples : budget, prix, gaspillage, volumes. Dis ce que tu fais, ce que tu contrôles et quelle preuve tu gardes.</t>
  </si>
  <si>
    <t>coût complet → arbitrage menus → révision → saisonnalité</t>
  </si>
  <si>
    <t>budget → prix → gaspillage → volumes</t>
  </si>
  <si>
    <t>PLAN ALIMENTAIRE</t>
  </si>
  <si>
    <t>Sur le terrain, que dois-tu faire ou vérifier pour « Plan alimentaire » ?</t>
  </si>
  <si>
    <t>Réponds avec des mots simples : plan alimentaire, familles, produits, commander. Dis ce que tu fais, ce que tu contrôles et quelle preuve tu gardes.</t>
  </si>
  <si>
    <t>fréquences → nutritionnelle → stratégie EGAlim → volumes</t>
  </si>
  <si>
    <t>plan alimentaire → familles → produits → commander</t>
  </si>
  <si>
    <t>PLAN D’ACTION ANNUEL</t>
  </si>
  <si>
    <t>Sur le terrain, que dois-tu faire ou vérifier pour « Plan d’action annuel » ?</t>
  </si>
  <si>
    <t>Réponds avec des mots simples : plan action, objectifs, responsables, dates. Dis ce que tu fais, ce que tu contrôles et quelle preuve tu gardes.</t>
  </si>
  <si>
    <t>diagnostic → familles prioritaires → indicateurs → bilan</t>
  </si>
  <si>
    <t>plan action → objectifs → responsables → dates</t>
  </si>
  <si>
    <t>PLAN DE PROGRÈS</t>
  </si>
  <si>
    <t>Sur le terrain, que dois-tu faire ou vérifier pour « Plan de progrès » ?</t>
  </si>
  <si>
    <t>Réponds avec des mots simples : progrès, fournisseur, amélioration, suivre. Dis ce que tu fais, ce que tu contrôles et quelle preuve tu gardes.</t>
  </si>
  <si>
    <t>indicateurs → réunions → échéances → actions correctives</t>
  </si>
  <si>
    <t>progrès → fournisseur → amélioration → suivre</t>
  </si>
  <si>
    <t>POISSONS</t>
  </si>
  <si>
    <t>Sur le terrain, que dois-tu faire ou vérifier pour « Poissons » ?</t>
  </si>
  <si>
    <t>Réponds avec des mots simples : poisson, fraîcheur, traçabilité, température. Dis ce que tu fais, ce que tu contrôles et quelle preuve tu gardes.</t>
  </si>
  <si>
    <t>espèce → zone FAO → durabilité → justificatifs</t>
  </si>
  <si>
    <t>poisson → fraîcheur → traçabilité → température</t>
  </si>
  <si>
    <t>PRESTATION DE RESTAURATION</t>
  </si>
  <si>
    <t>Sur le terrain, que dois-tu faire ou vérifier pour « Prestation de restauration » ?</t>
  </si>
  <si>
    <t>Réponds avec des mots simples : prestataire, preuve, menus, conforme. Dis ce que tu fais, ce que tu contrôles et quelle preuve tu gardes.</t>
  </si>
  <si>
    <t>reporting détaillé → substitution encadrée → traçabilité → transmission données</t>
  </si>
  <si>
    <t>prestataire → preuve → menus → conforme</t>
  </si>
  <si>
    <t>PREUVES DOCUMENTAIRES</t>
  </si>
  <si>
    <t>Sur le terrain, que dois-tu faire ou vérifier pour « Preuves documentaires » ?</t>
  </si>
  <si>
    <t>Réponds avec des mots simples : preuve, facture, certificat, fiche. Dis ce que tu fais, ce que tu contrôles et quelle preuve tu gardes.</t>
  </si>
  <si>
    <t>audit → liquidation → attestation → bilan annuel</t>
  </si>
  <si>
    <t>preuve → facture → certificat → fiche</t>
  </si>
  <si>
    <t>PRINCIPE D’ÉGALITÉ</t>
  </si>
  <si>
    <t>Sur le terrain, que dois-tu faire ou vérifier pour « Principe d’égalité » ?</t>
  </si>
  <si>
    <t>Réponds avec des mots simples : égalité, fournisseur, répondre, mêmes conditions. Dis ce que tu fais, ce que tu contrôles et quelle preuve tu gardes.</t>
  </si>
  <si>
    <t>liberté d’accès → transparence → égalité de traitement → opérateur</t>
  </si>
  <si>
    <t>égalité → fournisseur → répondre → mêmes conditions</t>
  </si>
  <si>
    <t>PRODUIT DE SUBSTITUTION</t>
  </si>
  <si>
    <t>Sur le terrain, que dois-tu faire ou vérifier pour « Produit de substitution » ?</t>
  </si>
  <si>
    <t>Réponds avec des mots simples : substitution, équivalent, accepté, livraison. Dis ce que tu fais, ce que tu contrôles et quelle preuve tu gardes.</t>
  </si>
  <si>
    <t>catégorie EGAlim → allergènes → accord acheteur → impact menu</t>
  </si>
  <si>
    <t>substitution → équivalent → accepté → livraison</t>
  </si>
  <si>
    <t>PRODUITS BIO</t>
  </si>
  <si>
    <t>Sur le terrain, que dois-tu faire ou vérifier pour « Produits bio » ?</t>
  </si>
  <si>
    <t>Réponds avec des mots simples : bio, biologique, obligatoire, achats. Dis ce que tu fais, ce que tu contrôles et quelle preuve tu gardes.</t>
  </si>
  <si>
    <t>20% → valeur HT → produits biologiques → total achats</t>
  </si>
  <si>
    <t>bio → biologique → obligatoire → achats</t>
  </si>
  <si>
    <t>PRODUITS DURABLES ET DE QUALITÉ</t>
  </si>
  <si>
    <t>Sur le terrain, que dois-tu faire ou vérifier pour « Produits durables et de qualité » ?</t>
  </si>
  <si>
    <t>Réponds avec des mots simples : label, certification, qualité, bio. Dis ce que tu fais, ce que tu contrôles et quelle preuve tu gardes.</t>
  </si>
  <si>
    <t>catégorie éligible → SIQO → preuve documentaire → équivalence</t>
  </si>
  <si>
    <t>label → certification → qualité → bio</t>
  </si>
  <si>
    <t>PRODUITS FERMIERS</t>
  </si>
  <si>
    <t>Sur le terrain, que dois-tu faire ou vérifier pour « Produits fermiers » ?</t>
  </si>
  <si>
    <t>Réponds avec des mots simples : fermier, qualité, traçabilité, livraison. Dis ce que tu fais, ce que tu contrôles et quelle preuve tu gardes.</t>
  </si>
  <si>
    <t>caractéristiques → sanitaires → équivalence → capacité livraison</t>
  </si>
  <si>
    <t>fermier → qualité → traçabilité → livraison</t>
  </si>
  <si>
    <t>PRODUITS FRAIS</t>
  </si>
  <si>
    <t>Sur le terrain, que dois-tu faire ou vérifier pour « Produits frais » ?</t>
  </si>
  <si>
    <t>Réponds avec des mots simples : frais, température, date, aspect. Dis ce que tu fais, ce que tu contrôles et quelle preuve tu gardes.</t>
  </si>
  <si>
    <t>calibre → maturité → DLC → refus non-conformité</t>
  </si>
  <si>
    <t>frais → température → date → aspect</t>
  </si>
  <si>
    <t>PRODUITS LOCAUX</t>
  </si>
  <si>
    <t>Sur le terrain, que dois-tu faire ou vérifier pour « Produits locaux » ?</t>
  </si>
  <si>
    <t>Réponds avec des mots simples : local, saison, fraîcheur, lots. Dis ce que tu fais, ce que tu contrôles et quelle preuve tu gardes.</t>
  </si>
  <si>
    <t>allotissement fin → délais justifiés → environnement → qualité organoleptique</t>
  </si>
  <si>
    <t>local → saison → fraîcheur → lots</t>
  </si>
  <si>
    <t>PRODUITS TRANSFORMÉS</t>
  </si>
  <si>
    <t>Sur le terrain, que dois-tu faire ou vérifier pour « Produits transformés » ?</t>
  </si>
  <si>
    <t>Réponds avec des mots simples : transformé, ingrédients, preuve, fiche. Dis ce que tu fais, ce que tu contrôles et quelle preuve tu gardes.</t>
  </si>
  <si>
    <t>composition → ingrédients éligibles → comptabilisation → factures</t>
  </si>
  <si>
    <t>transformé → ingrédients → preuve → fiche</t>
  </si>
  <si>
    <t>PRODUITS ULTRA-TRANSFORMÉS</t>
  </si>
  <si>
    <t>Sur le terrain, que dois-tu faire ou vérifier pour « Produits ultra-transformés » ?</t>
  </si>
  <si>
    <t>Réponds avec des mots simples : ultra-transformé, nutrition, qualité, composition. Dis ce que tu fais, ce que tu contrôles et quelle preuve tu gardes.</t>
  </si>
  <si>
    <t>additifs → santé publique → politique alimentaire → acceptabilité</t>
  </si>
  <si>
    <t>ultra-transformé → nutrition → qualité → composition</t>
  </si>
  <si>
    <t>PROPORTIONNALITÉ</t>
  </si>
  <si>
    <t>Sur le terrain, que dois-tu faire ou vérifier pour « Proportionnalité » ?</t>
  </si>
  <si>
    <t>Réponds avec des mots simples : nécessaire, besoin, produit, utile. Dis ce que tu fais, ce que tu contrôles et quelle preuve tu gardes.</t>
  </si>
  <si>
    <t>exigence excessive → justifiée → contrôlable → proportionnée</t>
  </si>
  <si>
    <t>nécessaire → besoin → produit → utile</t>
  </si>
  <si>
    <t>QUALITÉ GUSTATIVE</t>
  </si>
  <si>
    <t>Sur le terrain, que dois-tu faire ou vérifier pour « Qualité gustative » ?</t>
  </si>
  <si>
    <t>Réponds avec des mots simples : goût, dégustation, convives, qualité. Dis ce que tu fais, ce que tu contrôles et quelle preuve tu gardes.</t>
  </si>
  <si>
    <t>organoleptique → essais → acceptabilité → tenue production</t>
  </si>
  <si>
    <t>goût → dégustation → convives → qualité</t>
  </si>
  <si>
    <t>RÉCEPTION</t>
  </si>
  <si>
    <t>Sur le terrain, que dois-tu faire ou vérifier pour « Réception » ?</t>
  </si>
  <si>
    <t>Réponds avec des mots simples : réception, température, DLC, documents. Dis ce que tu fais, ce que tu contrôles et quelle preuve tu gardes.</t>
  </si>
  <si>
    <t>BL → lots → réserves → refus → conformité marché</t>
  </si>
  <si>
    <t>réception → température → DLC → documents</t>
  </si>
  <si>
    <t>RÉPERTOIRE DE CLAUSES</t>
  </si>
  <si>
    <t>Sur le terrain, que dois-tu faire ou vérifier pour « Répertoire de clauses » ?</t>
  </si>
  <si>
    <t>Réponds avec des mots simples : clauses, adapter, besoin, produit. Dis ce que tu fais, ce que tu contrôles et quelle preuve tu gardes.</t>
  </si>
  <si>
    <t>capacités fournisseurs → contrôle possible → objectifs collectivité → marché</t>
  </si>
  <si>
    <t>clauses → adapter → besoin → produit</t>
  </si>
  <si>
    <t>REPORTING PÉRIODIQUE</t>
  </si>
  <si>
    <t>Sur le terrain, que dois-tu faire ou vérifier pour « Reporting périodique » ?</t>
  </si>
  <si>
    <t>Réponds avec des mots simples : régulier, année, suivi, correction. Dis ce que tu fais, ce que tu contrôles et quelle preuve tu gardes.</t>
  </si>
  <si>
    <t>mensuel → trimestriel → clôture annuelle → écarts</t>
  </si>
  <si>
    <t>régulier → année → suivi → correction</t>
  </si>
  <si>
    <t>RESPONSABILITÉ ACHETEUR</t>
  </si>
  <si>
    <t>Sur le terrain, que dois-tu faire ou vérifier pour « Responsabilité acheteur » ?</t>
  </si>
  <si>
    <t>Réponds avec des mots simples : responsable, vérifier, contrat, respecté. Dis ce que tu fais, ce que tu contrôles et quelle preuve tu gardes.</t>
  </si>
  <si>
    <t>pouvoir adjudicateur → pilotage → obligations → écarts</t>
  </si>
  <si>
    <t>responsable → vérifier → contrat → respecté</t>
  </si>
  <si>
    <t>RÉUNION FOURNISSEUR</t>
  </si>
  <si>
    <t>Sur le terrain, que dois-tu faire ou vérifier pour « Réunion fournisseur » ?</t>
  </si>
  <si>
    <t>Réponds avec des mots simples : réunion, chiffres, objectifs, problèmes. Dis ce que tu fais, ce que tu contrôles et quelle preuve tu gardes.</t>
  </si>
  <si>
    <t>indicateurs → clauses → responsables → compte rendu</t>
  </si>
  <si>
    <t>réunion → chiffres → objectifs → problèmes</t>
  </si>
  <si>
    <t>RÉVISION DE PRIX</t>
  </si>
  <si>
    <t>Sur le terrain, que dois-tu faire ou vérifier pour « Révision de prix » ?</t>
  </si>
  <si>
    <t>Réponds avec des mots simples : révision, prix, coût, marché. Dis ce que tu fais, ce que tu contrôles et quelle preuve tu gardes.</t>
  </si>
  <si>
    <t>matières premières → offre sous-évaluée → qualité → formule</t>
  </si>
  <si>
    <t>révision → prix → coût → marché</t>
  </si>
  <si>
    <t>RISQUE CONTENTIEUX</t>
  </si>
  <si>
    <t>Sur le terrain, que dois-tu faire ou vérifier pour « Risque contentieux » ?</t>
  </si>
  <si>
    <t>Réponds avec des mots simples : risque, origine, contesté, marché. Dis ce que tu fais, ce que tu contrôles et quelle preuve tu gardes.</t>
  </si>
  <si>
    <t>préférence nationale → concurrence → recours → procédure</t>
  </si>
  <si>
    <t>risque → origine → contesté → marché</t>
  </si>
  <si>
    <t>RISQUE FOURNISSEUR UNIQUE</t>
  </si>
  <si>
    <t>Sur le terrain, que dois-tu faire ou vérifier pour « Risque fournisseur unique » ?</t>
  </si>
  <si>
    <t>Réponds avec des mots simples : fournisseur unique, concurrence, approvisionnement, risque. Dis ce que tu fais, ce que tu contrôles et quelle preuve tu gardes.</t>
  </si>
  <si>
    <t>dépendance → spécifications orientées → rupture → irrégularité</t>
  </si>
  <si>
    <t>fournisseur unique → concurrence → approvisionnement → risque</t>
  </si>
  <si>
    <t>RISQUE PRIX ANORMALEMENT BAS</t>
  </si>
  <si>
    <t>Sur le terrain, que dois-tu faire ou vérifier pour « Risque prix anormalement bas » ?</t>
  </si>
  <si>
    <t>Réponds avec des mots simples : prix bas, qualité, vérifier, offre. Dis ce que tu fais, ce que tu contrôles et quelle preuve tu gardes.</t>
  </si>
  <si>
    <t>offre anormalement basse → exécution → clauses → preuves</t>
  </si>
  <si>
    <t>prix bas → qualité → vérifier → offre</t>
  </si>
  <si>
    <t>RISQUE SANS PREUVE</t>
  </si>
  <si>
    <t>Sur le terrain, que dois-tu faire ou vérifier pour « Risque sans preuve » ?</t>
  </si>
  <si>
    <t>Réponds avec des mots simples : preuve, compter, ratio, audit. Dis ce que tu fais, ce que tu contrôles et quelle preuve tu gardes.</t>
  </si>
  <si>
    <t>déclaration → liquidation → preuve exploitable → ratios</t>
  </si>
  <si>
    <t>preuve → compter → ratio → audit</t>
  </si>
  <si>
    <t>RISQUE SUR PONDÉRATION</t>
  </si>
  <si>
    <t>Sur le terrain, que dois-tu faire ou vérifier pour « Risque sur pondération » ?</t>
  </si>
  <si>
    <t>Réponds avec des mots simples : pondération, moins cher, qualité, durable. Dis ce que tu fais, ce que tu contrôles et quelle preuve tu gardes.</t>
  </si>
  <si>
    <t>déséquilibrée → neutraliser objectifs → cohérence achat → EGAlim</t>
  </si>
  <si>
    <t>pondération → moins cher → qualité → durable</t>
  </si>
  <si>
    <t>RISQUE SUR SPÉCIFICATIONS FLOUES</t>
  </si>
  <si>
    <t>Sur le terrain, que dois-tu faire ou vérifier pour « Risque sur spécifications floues » ?</t>
  </si>
  <si>
    <t>Réponds avec des mots simples : flou, comparer, litige, contrôle. Dis ce que tu fais, ce que tu contrôles et quelle preuve tu gardes.</t>
  </si>
  <si>
    <t>interprétations → non-conformes → reporting inutilisable → contrôle impossible</t>
  </si>
  <si>
    <t>flou → comparer → litige → contrôle</t>
  </si>
  <si>
    <t>RUPTURE FOURNISSEUR</t>
  </si>
  <si>
    <t>Sur le terrain, que dois-tu faire ou vérifier pour « Rupture fournisseur » ?</t>
  </si>
  <si>
    <t>Réponds avec des mots simples : rupture, équivalent, preuve, vérifier. Dis ce que tu fais, ce que tu contrôles et quelle preuve tu gardes.</t>
  </si>
  <si>
    <t>information préalable → équivalence EGAlim → validation → traçabilité</t>
  </si>
  <si>
    <t>rupture → équivalent → preuve → vérifier</t>
  </si>
  <si>
    <t>SAISONNALITÉ</t>
  </si>
  <si>
    <t>Sur le terrain, que dois-tu faire ou vérifier pour « Saisonnalité » ?</t>
  </si>
  <si>
    <t>Réponds avec des mots simples : saison, qualité, coût, disponible. Dis ce que tu fais, ce que tu contrôles et quelle preuve tu gardes.</t>
  </si>
  <si>
    <t>acceptabilité → performance environnementale → disponibilité → origine</t>
  </si>
  <si>
    <t>saison → qualité → coût → disponible</t>
  </si>
  <si>
    <t>SATELLITES</t>
  </si>
  <si>
    <t>Sur le terrain, que dois-tu faire ou vérifier pour « Satellites » ?</t>
  </si>
  <si>
    <t>Réponds avec des mots simples : satellites, horaires, température, quantités. Dis ce que tu fais, ce que tu contrôles et quelle preuve tu gardes.</t>
  </si>
  <si>
    <t>lieux multiples → contenants → BL par site → incidents</t>
  </si>
  <si>
    <t>satellites → horaires → température → quantités</t>
  </si>
  <si>
    <t>SERVICE EN SALLE</t>
  </si>
  <si>
    <t>Sur le terrain, que dois-tu faire ou vérifier pour « Service en salle » ?</t>
  </si>
  <si>
    <t>Réponds avec des mots simples : service, expliquer, convives, retours. Dis ce que tu fais, ce que tu contrôles et quelle preuve tu gardes.</t>
  </si>
  <si>
    <t>valorisation → remontée restes → affichage → acceptabilité</t>
  </si>
  <si>
    <t>service → expliquer → convives → retours</t>
  </si>
  <si>
    <t>Sur le terrain, que dois-tu faire ou vérifier pour « SIQO » ?</t>
  </si>
  <si>
    <t>Réponds avec des mots simples : SIQO, AOP, IGP, Label Rouge. Dis ce que tu fais, ce que tu contrôles et quelle preuve tu gardes.</t>
  </si>
  <si>
    <t>qualité protégée → origine protégée → catégorie EGAlim → équivalence</t>
  </si>
  <si>
    <t>SIQO → AOP → IGP → Label Rouge</t>
  </si>
  <si>
    <t>SOURCING ET FAVORITISME</t>
  </si>
  <si>
    <t>Sur le terrain, que dois-tu faire ou vérifier pour « Sourcing et favoritisme » ?</t>
  </si>
  <si>
    <t>Réponds avec des mots simples : favoriser, fournisseur, limite, information. Dis ce que tu fais, ce que tu contrôles et quelle preuve tu gardes.</t>
  </si>
  <si>
    <t>avantage indu → traçabilité échanges → orienter → pièces</t>
  </si>
  <si>
    <t>favoriser → fournisseur → limite → information</t>
  </si>
  <si>
    <t>SOURCING NEUTRE</t>
  </si>
  <si>
    <t>Sur le terrain, que dois-tu faire ou vérifier pour « Sourcing neutre » ?</t>
  </si>
  <si>
    <t>Réponds avec des mots simples : sourcing, fournisseurs, prix, saisons. Dis ce que tu fais, ce que tu contrôles et quelle preuve tu gardes.</t>
  </si>
  <si>
    <t>capacités → volumes → logistique → PME</t>
  </si>
  <si>
    <t>sourcing → fournisseurs → prix → saisons</t>
  </si>
  <si>
    <t>SPÉCIFICATIONS TECHNIQUES</t>
  </si>
  <si>
    <t>Sur le terrain, que dois-tu faire ou vérifier pour « Spécifications techniques » ?</t>
  </si>
  <si>
    <t>Réponds avec des mots simples : besoin, produit, fournisseur, marque. Dis ce que tu fais, ce que tu contrôles et quelle preuve tu gardes.</t>
  </si>
  <si>
    <t>lié à l’objet → mesurable → non discriminatoire → preuves</t>
  </si>
  <si>
    <t>besoin → produit → fournisseur → marque</t>
  </si>
  <si>
    <t>SURGELÉS</t>
  </si>
  <si>
    <t>Sur le terrain, que dois-tu faire ou vérifier pour « Surgelés » ?</t>
  </si>
  <si>
    <t>Réponds avec des mots simples : surgelé, température, DLC, emballage. Dis ce que tu fais, ce que tu contrôles et quelle preuve tu gardes.</t>
  </si>
  <si>
    <t>chaîne du froid → taux de glace → calibre → refus</t>
  </si>
  <si>
    <t>surgelé → température → DLC → emballage</t>
  </si>
  <si>
    <t>SYNTHÈSE MÉTHODE COMPLÈTE</t>
  </si>
  <si>
    <t>Sur le terrain, que dois-tu faire ou vérifier pour « Synthèse méthode complète » ?</t>
  </si>
  <si>
    <t>Réponds avec des mots simples : diagnostic, sourcing, clauses, contrôle. Dis ce que tu fais, ce que tu contrôles et quelle preuve tu gardes.</t>
  </si>
  <si>
    <t>définition besoin → critères pondérés → reporting → bilan → plan progrès</t>
  </si>
  <si>
    <t>diagnostic → sourcing → clauses → contrôle</t>
  </si>
  <si>
    <t>TABLEAU DE BORD</t>
  </si>
  <si>
    <t>Sur le terrain, que dois-tu faire ou vérifier pour « Tableau de bord » ?</t>
  </si>
  <si>
    <t>Réponds avec des mots simples : tableau de bord, achats, pourcentages, écarts. Dis ce que tu fais, ce que tu contrôles et quelle preuve tu gardes.</t>
  </si>
  <si>
    <t>montants HT → ratios → viandes poissons → tendance annuelle</t>
  </si>
  <si>
    <t>tableau de bord → achats → pourcentages → écarts</t>
  </si>
  <si>
    <t>TÉLÉDÉCLARATION</t>
  </si>
  <si>
    <t>Sur le terrain, que dois-tu faire ou vérifier pour « Télédéclaration » ?</t>
  </si>
  <si>
    <t>Réponds avec des mots simples : télédéclaration, montants, bio, justificatifs. Dis ce que tu fais, ce que tu contrôles et quelle preuve tu gardes.</t>
  </si>
  <si>
    <t>données consolidées → périmètre → ratios → cohérence</t>
  </si>
  <si>
    <t>télédéclaration → montants → bio → justificatifs</t>
  </si>
  <si>
    <t>TEXTURES MODIFIÉES</t>
  </si>
  <si>
    <t>Sur le terrain, que dois-tu faire ou vérifier pour « Textures modifiées » ?</t>
  </si>
  <si>
    <t>Réponds avec des mots simples : texture modifiée, adapté, sûr, tenir. Dis ce que tu fais, ce que tu contrôles et quelle preuve tu gardes.</t>
  </si>
  <si>
    <t>granulométrie → enrichissement → allergènes → remise température</t>
  </si>
  <si>
    <t>texture modifiée → adapté → sûr → tenir</t>
  </si>
  <si>
    <t>TRAÇABILITÉ COMME CRITÈRE</t>
  </si>
  <si>
    <t>Sur le terrain, que dois-tu faire ou vérifier pour « Traçabilité comme critère » ?</t>
  </si>
  <si>
    <t>Réponds avec des mots simples : traçabilité, conformité, preuve, produit. Dis ce que tu fais, ce que tu contrôles et quelle preuve tu gardes.</t>
  </si>
  <si>
    <t>sécurité → lots → preuves EGAlim → information acheteur</t>
  </si>
  <si>
    <t>traçabilité → conformité → preuve → produit</t>
  </si>
  <si>
    <t>TRAÇABILITÉ EGALIM</t>
  </si>
  <si>
    <t>Sur le terrain, que dois-tu faire ou vérifier pour « Traçabilité EGAlim » ?</t>
  </si>
  <si>
    <t>Réponds avec des mots simples : traçabilité, fournisseur, produit, preuve. Dis ce que tu fais, ce que tu contrôles et quelle preuve tu gardes.</t>
  </si>
  <si>
    <t>ligne d’achat → catégorie EGAlim → montant HT → justificatif</t>
  </si>
  <si>
    <t>traçabilité → fournisseur → produit → preuve</t>
  </si>
  <si>
    <t>TRANSPARENCE</t>
  </si>
  <si>
    <t>Sur le terrain, que dois-tu faire ou vérifier pour « Transparence » ?</t>
  </si>
  <si>
    <t>Réponds avec des mots simples : règles, critères, offres, écrit. Dis ce que tu fais, ce que tu contrôles et quelle preuve tu gardes.</t>
  </si>
  <si>
    <t>pondération → conditions d’exécution → méthode de contrôle → vérifiable</t>
  </si>
  <si>
    <t>règles → critères → offres → écrit</t>
  </si>
  <si>
    <t>VARIANTE</t>
  </si>
  <si>
    <t>Sur le terrain, que dois-tu faire ou vérifier pour « Variante » ?</t>
  </si>
  <si>
    <t>Réponds avec des mots simples : variante, solution, besoin, respecte. Dis ce que tu fais, ce que tu contrôles et quelle preuve tu gardes.</t>
  </si>
  <si>
    <t>solutions durables → encadrées → comparables → autorisées</t>
  </si>
  <si>
    <t>variante → solution → besoin → respecte</t>
  </si>
  <si>
    <t>VIANDES</t>
  </si>
  <si>
    <t>Sur le terrain, que dois-tu faire ou vérifier pour « Viandes » ?</t>
  </si>
  <si>
    <t>Réponds avec des mots simples : viande, traçabilité, température, label. Dis ce que tu fais, ce que tu contrôles et quelle preuve tu gardes.</t>
  </si>
  <si>
    <t>morceaux → maturation → catégorie EGAlim → preuves</t>
  </si>
  <si>
    <t>viande → traçabilité → température → label</t>
  </si>
  <si>
    <t>VIANDES ET POISSONS</t>
  </si>
  <si>
    <t>Sur le terrain, que dois-tu faire ou vérifier pour « Viandes et poissons » ?</t>
  </si>
  <si>
    <t>Réponds avec des mots simples : viandes, poissons, suivi, qualité. Dis ce que tu fais, ce que tu contrôles et quelle preuve tu gardes.</t>
  </si>
  <si>
    <t>60% → viandes → poissons → 100% → État</t>
  </si>
  <si>
    <t>viandes → poissons → suivi → qualité</t>
  </si>
  <si>
    <t>VISITE FOURNISSEURS</t>
  </si>
  <si>
    <t>Sur le terrain, que dois-tu faire ou vérifier pour « Visite fournisseurs » ?</t>
  </si>
  <si>
    <t>Réponds avec des mots simples : visite, fournisseurs, contraintes, produits. Dis ce que tu fais, ce que tu contrôles et quelle preuve tu gardes.</t>
  </si>
  <si>
    <t>sourcing égalitaire → capacités → contraintes filière → favoritisme</t>
  </si>
  <si>
    <t>visite → fournisseurs → contraintes → produits</t>
  </si>
  <si>
    <t>VOLUME PRÉVISIONNEL</t>
  </si>
  <si>
    <t>Sur le terrain, que dois-tu faire ou vérifier pour « Volume prévisionnel » ?</t>
  </si>
  <si>
    <t>Réponds avec des mots simples : volumes, offre, fournisseur, prix. Dis ce que tu fais, ce que tu contrôles et quelle preuve tu gardes.</t>
  </si>
  <si>
    <t>capacité production → logistique → engagement filière → comparaison</t>
  </si>
  <si>
    <t>volumes → offre → fournisseur → prix</t>
  </si>
  <si>
    <t>Question active PRO ►</t>
  </si>
  <si>
    <t>Question active CFA ►</t>
  </si>
  <si>
    <t>Consigne PRO</t>
  </si>
  <si>
    <t>Consigne CFA</t>
  </si>
  <si>
    <t>Réponse A initiale PRO (saisie) ►</t>
  </si>
  <si>
    <t>50 % de produits durable  et de qualité dont 10 % de bio</t>
  </si>
  <si>
    <t>Réponse A initiale CFA (saisie) ►</t>
  </si>
  <si>
    <t xml:space="preserve"> Produits de qualité bio</t>
  </si>
  <si>
    <t>Notation A PRO /20 ►</t>
  </si>
  <si>
    <t>Notation A CFA /20 ►</t>
  </si>
  <si>
    <t>Diagnostic A PRO</t>
  </si>
  <si>
    <t>Diagnostic A CFA</t>
  </si>
  <si>
    <t>Premier manque A PRO</t>
  </si>
  <si>
    <t>Premier manque A CFA</t>
  </si>
  <si>
    <t>Relance formateur PRO</t>
  </si>
  <si>
    <t>Relance formateur CFA</t>
  </si>
  <si>
    <t>Réponse B complément/correction PRO (saisie) ►</t>
  </si>
  <si>
    <t>50 % de produits durables et de qualité dont 20 % de bio, suivi HT, justificatifs et pilotage annuel.</t>
  </si>
  <si>
    <t>Réponse B complément/correction CFA (saisie) ►</t>
  </si>
  <si>
    <t>Prévoir des produits durables et de qualité, une part de bio et un suivi des achats. Produits de qualité bio</t>
  </si>
  <si>
    <t>Notation B PRO cumulée /20 ►</t>
  </si>
  <si>
    <t>Notation B CFA cumulée /20 ►</t>
  </si>
  <si>
    <t>X</t>
  </si>
  <si>
    <t>◄ Saisissez X pour afficher les réponses attendues ; sans X, aucun contenu n’est affiché.</t>
  </si>
  <si>
    <t>Diagnostic B PRO</t>
  </si>
  <si>
    <t>Diagnostic B CFA</t>
  </si>
  <si>
    <t>E11 ▲</t>
  </si>
  <si>
    <t>Relance prioritaire PRO</t>
  </si>
  <si>
    <t>Relance prioritaire CFA</t>
  </si>
  <si>
    <t>Progression PRO</t>
  </si>
  <si>
    <t>Progression CFA</t>
  </si>
  <si>
    <t>◄ sans X, aucun contenu n’est affiché.</t>
  </si>
  <si>
    <t>Rappel question PRO</t>
  </si>
  <si>
    <t>Rappel question CFA</t>
  </si>
  <si>
    <t>Mémo PRO</t>
  </si>
  <si>
    <t>Mémo CFA</t>
  </si>
  <si>
    <t>Source pédagogique</t>
  </si>
  <si>
    <t>150 questions EGALIM ; matrice A:P reconstruite ; 1500 critères CFA/PRO différenciés.</t>
  </si>
  <si>
    <t>Clé active</t>
  </si>
  <si>
    <t>Ne pas supprimer</t>
  </si>
  <si>
    <t>helper</t>
  </si>
  <si>
    <t>Sur le terrain, que dois-tu faire ou vérifier pour « Objectifs EGAlim » ?</t>
  </si>
  <si>
    <t>Réponds avec des mots simples : durable, qualité, bio, suivi. Dis ce que tu fais, ce que tu contrôles et quelle preuve tu gardes.</t>
  </si>
  <si>
    <t>50% → 20% → HT → justificatifs → ma cantine</t>
  </si>
  <si>
    <t>durable → qualité → bio → suivi</t>
  </si>
  <si>
    <t>ID_critere</t>
  </si>
  <si>
    <t>Famille</t>
  </si>
  <si>
    <t>Type</t>
  </si>
  <si>
    <t>Priorite</t>
  </si>
  <si>
    <t>Poids_PRO</t>
  </si>
  <si>
    <t>Poids_CFA</t>
  </si>
  <si>
    <t>Manque_PRO</t>
  </si>
  <si>
    <t>Manque_CFA</t>
  </si>
  <si>
    <t>Relance_PRO</t>
  </si>
  <si>
    <t>Relance_CFA</t>
  </si>
  <si>
    <t>Mot_1</t>
  </si>
  <si>
    <t>Mot_2</t>
  </si>
  <si>
    <t>Mot_3</t>
  </si>
  <si>
    <t>Mot_4</t>
  </si>
  <si>
    <t>Mot_5</t>
  </si>
  <si>
    <t>Mot_6</t>
  </si>
  <si>
    <t>Mot_7</t>
  </si>
  <si>
    <t>Mot_8</t>
  </si>
  <si>
    <t>Mot_9</t>
  </si>
  <si>
    <t>Mot_10</t>
  </si>
  <si>
    <t>Mot_11</t>
  </si>
  <si>
    <t>Mot_12</t>
  </si>
  <si>
    <t>Mot_13</t>
  </si>
  <si>
    <t>Mot_14</t>
  </si>
  <si>
    <t>Mot_15</t>
  </si>
  <si>
    <t>Mot_16</t>
  </si>
  <si>
    <t>Mot_17</t>
  </si>
  <si>
    <t>Mot_18</t>
  </si>
  <si>
    <t>Mot_19</t>
  </si>
  <si>
    <t>Score_A_PRO</t>
  </si>
  <si>
    <t>Score_B_PRO_Cumul</t>
  </si>
  <si>
    <t>Score_A_CFA</t>
  </si>
  <si>
    <t>Score_B_CFA_Cumul</t>
  </si>
  <si>
    <t>Rang_Manque_A_PRO</t>
  </si>
  <si>
    <t>Rang_Manque_B_PRO</t>
  </si>
  <si>
    <t>Rang_Manque_A_CFA</t>
  </si>
  <si>
    <t>Rang_Manque_B_CFA</t>
  </si>
  <si>
    <t>Q001-P01</t>
  </si>
  <si>
    <t>Ajoute le point professionnel : 50%, avec preuve, contrôle et décision en cas d’écart.</t>
  </si>
  <si>
    <t>Q001-P02</t>
  </si>
  <si>
    <t>Ajoute le point professionnel : 20%, avec preuve, contrôle et décision en cas d’écart.</t>
  </si>
  <si>
    <t>Q001-P03</t>
  </si>
  <si>
    <t>Ajoute le point professionnel : HT, avec preuve, contrôle et décision en cas d’écart.</t>
  </si>
  <si>
    <t>Q001-P04</t>
  </si>
  <si>
    <t>Ajoute le point professionnel : justificatifs, avec preuve, contrôle et décision en cas d’écart.</t>
  </si>
  <si>
    <t>Q001-P05</t>
  </si>
  <si>
    <t>Ajoute le point professionnel : ma cantine, avec preuve, contrôle et décision en cas d’écart.</t>
  </si>
  <si>
    <t>Q001-C01</t>
  </si>
  <si>
    <t>Ajoute ce point terrain : durable, puis indique ce que tu contrôles et ce que tu notes.</t>
  </si>
  <si>
    <t>Q001-C02</t>
  </si>
  <si>
    <t>Ajoute ce point terrain : qualité, puis indique ce que tu contrôles et ce que tu notes.</t>
  </si>
  <si>
    <t>qualite</t>
  </si>
  <si>
    <t>Q001-C03</t>
  </si>
  <si>
    <t>Ajoute ce point terrain : bio, puis indique ce que tu contrôles et ce que tu notes.</t>
  </si>
  <si>
    <t>Q001-C04</t>
  </si>
  <si>
    <t>Ajoute ce point terrain : suivi, puis indique ce que tu contrôles et ce que tu notes.</t>
  </si>
  <si>
    <t>Q001-C05</t>
  </si>
  <si>
    <t>Critère CFA non utilisé Q001</t>
  </si>
  <si>
    <t>OFF</t>
  </si>
  <si>
    <t>Q002-P01</t>
  </si>
  <si>
    <t>Ajoute le point professionnel : valeur HT, avec preuve, contrôle et décision en cas d’écart.</t>
  </si>
  <si>
    <t>Q002-P02</t>
  </si>
  <si>
    <t>Ajoute le point professionnel : année civile, avec preuve, contrôle et décision en cas d’écart.</t>
  </si>
  <si>
    <t>annee civile</t>
  </si>
  <si>
    <t>annee</t>
  </si>
  <si>
    <t>Q002-P03</t>
  </si>
  <si>
    <t>Ajoute le point professionnel : denrées, avec preuve, contrôle et décision en cas d’écart.</t>
  </si>
  <si>
    <t>denrees</t>
  </si>
  <si>
    <t>Q002-P04</t>
  </si>
  <si>
    <t>Ajoute le point professionnel : ratio, avec preuve, contrôle et décision en cas d’écart.</t>
  </si>
  <si>
    <t>Q002-P05</t>
  </si>
  <si>
    <t>Ajoute le point professionnel : bio, avec preuve, contrôle et décision en cas d’écart.</t>
  </si>
  <si>
    <t>Q002-C01</t>
  </si>
  <si>
    <t>Ajoute ce point terrain : achats, puis indique ce que tu contrôles et ce que tu notes.</t>
  </si>
  <si>
    <t>Q002-C02</t>
  </si>
  <si>
    <t>Ajoute ce point terrain : total, puis indique ce que tu contrôles et ce que tu notes.</t>
  </si>
  <si>
    <t>Q002-C03</t>
  </si>
  <si>
    <t>Ajoute ce point terrain : année, puis indique ce que tu contrôles et ce que tu notes.</t>
  </si>
  <si>
    <t>Q002-C04</t>
  </si>
  <si>
    <t>Ajoute ce point terrain : pourcentage, puis indique ce que tu contrôles et ce que tu notes.</t>
  </si>
  <si>
    <t>Q002-C05</t>
  </si>
  <si>
    <t>Critère CFA non utilisé Q002</t>
  </si>
  <si>
    <t>Q003-P01</t>
  </si>
  <si>
    <t>Q003-P02</t>
  </si>
  <si>
    <t>Q003-P03</t>
  </si>
  <si>
    <t>Ajoute le point professionnel : produits biologiques, avec preuve, contrôle et décision en cas d’écart.</t>
  </si>
  <si>
    <t>biologiques</t>
  </si>
  <si>
    <t>Q003-P04</t>
  </si>
  <si>
    <t>Ajoute le point professionnel : total achats, avec preuve, contrôle et décision en cas d’écart.</t>
  </si>
  <si>
    <t>Q003-P05</t>
  </si>
  <si>
    <t>Critère PRO non utilisé Q003</t>
  </si>
  <si>
    <t>Q003-C01</t>
  </si>
  <si>
    <t>Q003-C02</t>
  </si>
  <si>
    <t>Ajoute ce point terrain : biologique, puis indique ce que tu contrôles et ce que tu notes.</t>
  </si>
  <si>
    <t>Q003-C03</t>
  </si>
  <si>
    <t>Ajoute ce point terrain : obligatoire, puis indique ce que tu contrôles et ce que tu notes.</t>
  </si>
  <si>
    <t>Q003-C04</t>
  </si>
  <si>
    <t>Q003-C05</t>
  </si>
  <si>
    <t>Critère CFA non utilisé Q003</t>
  </si>
  <si>
    <t>Q004-P01</t>
  </si>
  <si>
    <t>Ajoute le point professionnel : catégorie éligible, avec preuve, contrôle et décision en cas d’écart.</t>
  </si>
  <si>
    <t>categorie eligible</t>
  </si>
  <si>
    <t>catégorie</t>
  </si>
  <si>
    <t>categorie</t>
  </si>
  <si>
    <t>Q004-P02</t>
  </si>
  <si>
    <t>Ajoute le point professionnel : SIQO, avec preuve, contrôle et décision en cas d’écart.</t>
  </si>
  <si>
    <t>Q004-P03</t>
  </si>
  <si>
    <t>Ajoute le point professionnel : preuve documentaire, avec preuve, contrôle et décision en cas d’écart.</t>
  </si>
  <si>
    <t>documentaire</t>
  </si>
  <si>
    <t>Q004-P04</t>
  </si>
  <si>
    <t>Ajoute le point professionnel : équivalence, avec preuve, contrôle et décision en cas d’écart.</t>
  </si>
  <si>
    <t>equivalence</t>
  </si>
  <si>
    <t>Q004-P05</t>
  </si>
  <si>
    <t>Critère PRO non utilisé Q004</t>
  </si>
  <si>
    <t>Q004-C01</t>
  </si>
  <si>
    <t>Ajoute ce point terrain : label, puis indique ce que tu contrôles et ce que tu notes.</t>
  </si>
  <si>
    <t>Q004-C02</t>
  </si>
  <si>
    <t>Ajoute ce point terrain : certification, puis indique ce que tu contrôles et ce que tu notes.</t>
  </si>
  <si>
    <t>Q004-C03</t>
  </si>
  <si>
    <t>Q004-C04</t>
  </si>
  <si>
    <t>Q004-C05</t>
  </si>
  <si>
    <t>Critère CFA non utilisé Q004</t>
  </si>
  <si>
    <t>Q005-P01</t>
  </si>
  <si>
    <t>Ajoute le point professionnel : 60%, avec preuve, contrôle et décision en cas d’écart.</t>
  </si>
  <si>
    <t>Q005-P02</t>
  </si>
  <si>
    <t>Ajoute le point professionnel : viandes, avec preuve, contrôle et décision en cas d’écart.</t>
  </si>
  <si>
    <t>Q005-P03</t>
  </si>
  <si>
    <t>Ajoute le point professionnel : poissons, avec preuve, contrôle et décision en cas d’écart.</t>
  </si>
  <si>
    <t>Q005-P04</t>
  </si>
  <si>
    <t>Ajoute le point professionnel : 100%, avec preuve, contrôle et décision en cas d’écart.</t>
  </si>
  <si>
    <t>Q005-P05</t>
  </si>
  <si>
    <t>Ajoute le point professionnel : État, avec preuve, contrôle et décision en cas d’écart.</t>
  </si>
  <si>
    <t>Etat</t>
  </si>
  <si>
    <t>Q005-C01</t>
  </si>
  <si>
    <t>Ajoute ce point terrain : viandes, puis indique ce que tu contrôles et ce que tu notes.</t>
  </si>
  <si>
    <t>Q005-C02</t>
  </si>
  <si>
    <t>Ajoute ce point terrain : poissons, puis indique ce que tu contrôles et ce que tu notes.</t>
  </si>
  <si>
    <t>Q005-C03</t>
  </si>
  <si>
    <t>Q005-C04</t>
  </si>
  <si>
    <t>Q005-C05</t>
  </si>
  <si>
    <t>Critère CFA non utilisé Q005</t>
  </si>
  <si>
    <t>Q006-P01</t>
  </si>
  <si>
    <t>Ajoute le point professionnel : achats HT, avec preuve, contrôle et décision en cas d’écart.</t>
  </si>
  <si>
    <t>Q006-P02</t>
  </si>
  <si>
    <t>Ajoute le point professionnel : produits alimentaires, avec preuve, contrôle et décision en cas d’écart.</t>
  </si>
  <si>
    <t>alimentaires</t>
  </si>
  <si>
    <t>Q006-P03</t>
  </si>
  <si>
    <t>Ajoute le point professionnel : gestion directe, avec preuve, contrôle et décision en cas d’écart.</t>
  </si>
  <si>
    <t>gestion</t>
  </si>
  <si>
    <t>directe</t>
  </si>
  <si>
    <t>Q006-P04</t>
  </si>
  <si>
    <t>Ajoute le point professionnel : prestation, avec preuve, contrôle et décision en cas d’écart.</t>
  </si>
  <si>
    <t>Q006-P05</t>
  </si>
  <si>
    <t>Critère PRO non utilisé Q006</t>
  </si>
  <si>
    <t>Q006-C01</t>
  </si>
  <si>
    <t>Ajoute ce point terrain : denrées, puis indique ce que tu contrôles et ce que tu notes.</t>
  </si>
  <si>
    <t>Q006-C02</t>
  </si>
  <si>
    <t>Ajoute ce point terrain : repas, puis indique ce que tu contrôles et ce que tu notes.</t>
  </si>
  <si>
    <t>Q006-C03</t>
  </si>
  <si>
    <t>Ajoute ce point terrain : boissons, puis indique ce que tu contrôles et ce que tu notes.</t>
  </si>
  <si>
    <t>Q006-C04</t>
  </si>
  <si>
    <t>Ajoute ce point terrain : collations, puis indique ce que tu contrôles et ce que tu notes.</t>
  </si>
  <si>
    <t>Q006-C05</t>
  </si>
  <si>
    <t>Critère CFA non utilisé Q006</t>
  </si>
  <si>
    <t>Q007-P01</t>
  </si>
  <si>
    <t>Ajoute le point professionnel : loi Climat, avec preuve, contrôle et décision en cas d’écart.</t>
  </si>
  <si>
    <t>Climat</t>
  </si>
  <si>
    <t>Q007-P02</t>
  </si>
  <si>
    <t>Ajoute le point professionnel : alimentation durable, avec preuve, contrôle et décision en cas d’écart.</t>
  </si>
  <si>
    <t>alimentation</t>
  </si>
  <si>
    <t>Q007-P03</t>
  </si>
  <si>
    <t>Ajoute le point professionnel : diversification protéique, avec preuve, contrôle et décision en cas d’écart.</t>
  </si>
  <si>
    <t>diversification proteique</t>
  </si>
  <si>
    <t>diversification</t>
  </si>
  <si>
    <t>protéique</t>
  </si>
  <si>
    <t>Q007-P04</t>
  </si>
  <si>
    <t>Ajoute le point professionnel : suivi, avec preuve, contrôle et décision en cas d’écart.</t>
  </si>
  <si>
    <t>Q007-P05</t>
  </si>
  <si>
    <t>Critère PRO non utilisé Q007</t>
  </si>
  <si>
    <t>Q007-C01</t>
  </si>
  <si>
    <t>Ajoute ce point terrain : egalim, puis indique ce que tu contrôles et ce que tu notes.</t>
  </si>
  <si>
    <t>Q007-C02</t>
  </si>
  <si>
    <t>Ajoute ce point terrain : climat, puis indique ce que tu contrôles et ce que tu notes.</t>
  </si>
  <si>
    <t>Q007-C03</t>
  </si>
  <si>
    <t>Q007-C04</t>
  </si>
  <si>
    <t>Q007-C05</t>
  </si>
  <si>
    <t>Critère CFA non utilisé Q007</t>
  </si>
  <si>
    <t>Q008-P01</t>
  </si>
  <si>
    <t>Ajoute le point professionnel : clause mesurable, avec preuve, contrôle et décision en cas d’écart.</t>
  </si>
  <si>
    <t>Q008-P02</t>
  </si>
  <si>
    <t>Ajoute le point professionnel : reporting, avec preuve, contrôle et décision en cas d’écart.</t>
  </si>
  <si>
    <t>Q008-P03</t>
  </si>
  <si>
    <t>Ajoute le point professionnel : contrôle d’exécution, avec preuve, contrôle et décision en cas d’écart.</t>
  </si>
  <si>
    <t>controle d’execution</t>
  </si>
  <si>
    <t>controle</t>
  </si>
  <si>
    <t>Q008-P04</t>
  </si>
  <si>
    <t>Q008-P05</t>
  </si>
  <si>
    <t>Critère PRO non utilisé Q008</t>
  </si>
  <si>
    <t>Q008-C01</t>
  </si>
  <si>
    <t>Ajoute ce point terrain : intention, puis indique ce que tu contrôles et ce que tu notes.</t>
  </si>
  <si>
    <t>Q008-C02</t>
  </si>
  <si>
    <t>Ajoute ce point terrain : vérifier, puis indique ce que tu contrôles et ce que tu notes.</t>
  </si>
  <si>
    <t>verifier</t>
  </si>
  <si>
    <t>Q008-C03</t>
  </si>
  <si>
    <t>Ajoute ce point terrain : preuve, puis indique ce que tu contrôles et ce que tu notes.</t>
  </si>
  <si>
    <t>Q008-C04</t>
  </si>
  <si>
    <t>Q008-C05</t>
  </si>
  <si>
    <t>Critère CFA non utilisé Q008</t>
  </si>
  <si>
    <t>Q009-P01</t>
  </si>
  <si>
    <t>Ajoute le point professionnel : télédéclaration, avec preuve, contrôle et décision en cas d’écart.</t>
  </si>
  <si>
    <t>teledeclaration</t>
  </si>
  <si>
    <t>Q009-P02</t>
  </si>
  <si>
    <t>Ajoute le point professionnel : pilotage, avec preuve, contrôle et décision en cas d’écart.</t>
  </si>
  <si>
    <t>Q009-P03</t>
  </si>
  <si>
    <t>Ajoute le point professionnel : consolidation, avec preuve, contrôle et décision en cas d’écart.</t>
  </si>
  <si>
    <t>Q009-P04</t>
  </si>
  <si>
    <t>Ajoute le point professionnel : objectifs EGAlim, avec preuve, contrôle et décision en cas d’écart.</t>
  </si>
  <si>
    <t>Q009-P05</t>
  </si>
  <si>
    <t>Critère PRO non utilisé Q009</t>
  </si>
  <si>
    <t>Q009-C01</t>
  </si>
  <si>
    <t>Ajoute ce point terrain : suivre, puis indique ce que tu contrôles et ce que tu notes.</t>
  </si>
  <si>
    <t>Q009-C02</t>
  </si>
  <si>
    <t>Ajoute ce point terrain : déclarer, puis indique ce que tu contrôles et ce que tu notes.</t>
  </si>
  <si>
    <t>declarer</t>
  </si>
  <si>
    <t>Q009-C03</t>
  </si>
  <si>
    <t>Ajoute ce point terrain : obligation, puis indique ce que tu contrôles et ce que tu notes.</t>
  </si>
  <si>
    <t>Q009-C04</t>
  </si>
  <si>
    <t>Ajoute ce point terrain : ma cantine, puis indique ce que tu contrôles et ce que tu notes.</t>
  </si>
  <si>
    <t>Q009-C05</t>
  </si>
  <si>
    <t>Critère CFA non utilisé Q009</t>
  </si>
  <si>
    <t>Q010-P01</t>
  </si>
  <si>
    <t>Ajoute le point professionnel : audit, avec preuve, contrôle et décision en cas d’écart.</t>
  </si>
  <si>
    <t>Q010-P02</t>
  </si>
  <si>
    <t>Ajoute le point professionnel : liquidation, avec preuve, contrôle et décision en cas d’écart.</t>
  </si>
  <si>
    <t>Q010-P03</t>
  </si>
  <si>
    <t>Ajoute le point professionnel : attestation, avec preuve, contrôle et décision en cas d’écart.</t>
  </si>
  <si>
    <t>Q010-P04</t>
  </si>
  <si>
    <t>Ajoute le point professionnel : bilan annuel, avec preuve, contrôle et décision en cas d’écart.</t>
  </si>
  <si>
    <t>annuel</t>
  </si>
  <si>
    <t>Q010-P05</t>
  </si>
  <si>
    <t>Critère PRO non utilisé Q010</t>
  </si>
  <si>
    <t>Q010-C01</t>
  </si>
  <si>
    <t>Q010-C02</t>
  </si>
  <si>
    <t>Ajoute ce point terrain : facture, puis indique ce que tu contrôles et ce que tu notes.</t>
  </si>
  <si>
    <t>Q010-C03</t>
  </si>
  <si>
    <t>Ajoute ce point terrain : certificat, puis indique ce que tu contrôles et ce que tu notes.</t>
  </si>
  <si>
    <t>Q010-C04</t>
  </si>
  <si>
    <t>Ajoute ce point terrain : fiche, puis indique ce que tu contrôles et ce que tu notes.</t>
  </si>
  <si>
    <t>Q010-C05</t>
  </si>
  <si>
    <t>Critère CFA non utilisé Q010</t>
  </si>
  <si>
    <t>Q011-P01</t>
  </si>
  <si>
    <t>Ajoute le point professionnel : BPU, avec preuve, contrôle et décision en cas d’écart.</t>
  </si>
  <si>
    <t>Q011-P02</t>
  </si>
  <si>
    <t>Ajoute le point professionnel : lots, avec preuve, contrôle et décision en cas d’écart.</t>
  </si>
  <si>
    <t>Q011-P03</t>
  </si>
  <si>
    <t>Ajoute le point professionnel : réception, avec preuve, contrôle et décision en cas d’écart.</t>
  </si>
  <si>
    <t>reception</t>
  </si>
  <si>
    <t>Q011-P04</t>
  </si>
  <si>
    <t>Ajoute le point professionnel : cumul annuel, avec preuve, contrôle et décision en cas d’écart.</t>
  </si>
  <si>
    <t>cumul</t>
  </si>
  <si>
    <t>Q011-P05</t>
  </si>
  <si>
    <t>Ajoute le point professionnel : éligibles, avec preuve, contrôle et décision en cas d’écart.</t>
  </si>
  <si>
    <t>eligibles</t>
  </si>
  <si>
    <t>Q011-C01</t>
  </si>
  <si>
    <t>Ajoute ce point terrain : gestion directe, puis indique ce que tu contrôles et ce que tu notes.</t>
  </si>
  <si>
    <t>Q011-C02</t>
  </si>
  <si>
    <t>Q011-C03</t>
  </si>
  <si>
    <t>Ajoute ce point terrain : factures, puis indique ce que tu contrôles et ce que tu notes.</t>
  </si>
  <si>
    <t>Q011-C04</t>
  </si>
  <si>
    <t>Ajoute ce point terrain : contrôler, puis indique ce que tu contrôles et ce que tu notes.</t>
  </si>
  <si>
    <t>controler</t>
  </si>
  <si>
    <t>Q011-C05</t>
  </si>
  <si>
    <t>Critère CFA non utilisé Q011</t>
  </si>
  <si>
    <t>Q012-P01</t>
  </si>
  <si>
    <t>Ajoute le point professionnel : reporting détaillé, avec preuve, contrôle et décision en cas d’écart.</t>
  </si>
  <si>
    <t>reporting detaille</t>
  </si>
  <si>
    <t>détaillé</t>
  </si>
  <si>
    <t>Q012-P02</t>
  </si>
  <si>
    <t>Ajoute le point professionnel : substitution encadrée, avec preuve, contrôle et décision en cas d’écart.</t>
  </si>
  <si>
    <t>substitution encadree</t>
  </si>
  <si>
    <t>encadrée</t>
  </si>
  <si>
    <t>Q012-P03</t>
  </si>
  <si>
    <t>Ajoute le point professionnel : traçabilité, avec preuve, contrôle et décision en cas d’écart.</t>
  </si>
  <si>
    <t>tracabilite</t>
  </si>
  <si>
    <t>Q012-P04</t>
  </si>
  <si>
    <t>Ajoute le point professionnel : transmission données, avec preuve, contrôle et décision en cas d’écart.</t>
  </si>
  <si>
    <t>transmission donnees</t>
  </si>
  <si>
    <t>transmission</t>
  </si>
  <si>
    <t>Q012-P05</t>
  </si>
  <si>
    <t>Critère PRO non utilisé Q012</t>
  </si>
  <si>
    <t>Q012-C01</t>
  </si>
  <si>
    <t>Ajoute ce point terrain : prestataire, puis indique ce que tu contrôles et ce que tu notes.</t>
  </si>
  <si>
    <t>Q012-C02</t>
  </si>
  <si>
    <t>Q012-C03</t>
  </si>
  <si>
    <t>Ajoute ce point terrain : menus, puis indique ce que tu contrôles et ce que tu notes.</t>
  </si>
  <si>
    <t>Q012-C04</t>
  </si>
  <si>
    <t>Ajoute ce point terrain : conforme, puis indique ce que tu contrôles et ce que tu notes.</t>
  </si>
  <si>
    <t>Q012-C05</t>
  </si>
  <si>
    <t>Critère CFA non utilisé Q012</t>
  </si>
  <si>
    <t>Q013-P01</t>
  </si>
  <si>
    <t>Ajoute le point professionnel : pouvoir adjudicateur, avec preuve, contrôle et décision en cas d’écart.</t>
  </si>
  <si>
    <t>pouvoir</t>
  </si>
  <si>
    <t>adjudicateur</t>
  </si>
  <si>
    <t>Q013-P02</t>
  </si>
  <si>
    <t>Q013-P03</t>
  </si>
  <si>
    <t>Ajoute le point professionnel : obligations, avec preuve, contrôle et décision en cas d’écart.</t>
  </si>
  <si>
    <t>Q013-P04</t>
  </si>
  <si>
    <t>Ajoute le point professionnel : écarts, avec preuve, contrôle et décision en cas d’écart.</t>
  </si>
  <si>
    <t>ecarts</t>
  </si>
  <si>
    <t>Q013-P05</t>
  </si>
  <si>
    <t>Critère PRO non utilisé Q013</t>
  </si>
  <si>
    <t>Q013-C01</t>
  </si>
  <si>
    <t>Ajoute ce point terrain : responsable, puis indique ce que tu contrôles et ce que tu notes.</t>
  </si>
  <si>
    <t>Q013-C02</t>
  </si>
  <si>
    <t>Q013-C03</t>
  </si>
  <si>
    <t>Ajoute ce point terrain : contrat, puis indique ce que tu contrôles et ce que tu notes.</t>
  </si>
  <si>
    <t>Q013-C04</t>
  </si>
  <si>
    <t>Ajoute ce point terrain : respecté, puis indique ce que tu contrôles et ce que tu notes.</t>
  </si>
  <si>
    <t>Q013-C05</t>
  </si>
  <si>
    <t>Critère CFA non utilisé Q013</t>
  </si>
  <si>
    <t>Q014-P01</t>
  </si>
  <si>
    <t>Ajoute le point professionnel : coût complet, avec preuve, contrôle et décision en cas d’écart.</t>
  </si>
  <si>
    <t>cout complet</t>
  </si>
  <si>
    <t>cout</t>
  </si>
  <si>
    <t>Q014-P02</t>
  </si>
  <si>
    <t>Ajoute le point professionnel : révision de prix, avec preuve, contrôle et décision en cas d’écart.</t>
  </si>
  <si>
    <t>revision de prix</t>
  </si>
  <si>
    <t>revision</t>
  </si>
  <si>
    <t>Q014-P03</t>
  </si>
  <si>
    <t>Ajoute le point professionnel : grammages, avec preuve, contrôle et décision en cas d’écart.</t>
  </si>
  <si>
    <t>Q014-P04</t>
  </si>
  <si>
    <t>Ajoute le point professionnel : variantes, avec preuve, contrôle et décision en cas d’écart.</t>
  </si>
  <si>
    <t>Q014-P05</t>
  </si>
  <si>
    <t>Critère PRO non utilisé Q014</t>
  </si>
  <si>
    <t>Q014-C01</t>
  </si>
  <si>
    <t>Ajoute ce point terrain : budget, puis indique ce que tu contrôles et ce que tu notes.</t>
  </si>
  <si>
    <t>Q014-C02</t>
  </si>
  <si>
    <t>Ajoute ce point terrain : saison, puis indique ce que tu contrôles et ce que tu notes.</t>
  </si>
  <si>
    <t>Q014-C03</t>
  </si>
  <si>
    <t>Ajoute ce point terrain : volumes, puis indique ce que tu contrôles et ce que tu notes.</t>
  </si>
  <si>
    <t>Q014-C04</t>
  </si>
  <si>
    <t>Ajoute ce point terrain : gaspillage, puis indique ce que tu contrôles et ce que tu notes.</t>
  </si>
  <si>
    <t>Q014-C05</t>
  </si>
  <si>
    <t>Critère CFA non utilisé Q014</t>
  </si>
  <si>
    <t>Q015-P01</t>
  </si>
  <si>
    <t>Ajoute le point professionnel : ligne d’achat, avec preuve, contrôle et décision en cas d’écart.</t>
  </si>
  <si>
    <t>d’achat</t>
  </si>
  <si>
    <t>Q015-P02</t>
  </si>
  <si>
    <t>Ajoute le point professionnel : catégorie EGAlim, avec preuve, contrôle et décision en cas d’écart.</t>
  </si>
  <si>
    <t>categorie EGAlim</t>
  </si>
  <si>
    <t>Q015-P03</t>
  </si>
  <si>
    <t>Ajoute le point professionnel : montant HT, avec preuve, contrôle et décision en cas d’écart.</t>
  </si>
  <si>
    <t>montant</t>
  </si>
  <si>
    <t>Q015-P04</t>
  </si>
  <si>
    <t>Ajoute le point professionnel : justificatif, avec preuve, contrôle et décision en cas d’écart.</t>
  </si>
  <si>
    <t>Q015-P05</t>
  </si>
  <si>
    <t>Critère PRO non utilisé Q015</t>
  </si>
  <si>
    <t>Q015-C01</t>
  </si>
  <si>
    <t>Ajoute ce point terrain : traçabilité, puis indique ce que tu contrôles et ce que tu notes.</t>
  </si>
  <si>
    <t>Q015-C02</t>
  </si>
  <si>
    <t>Ajoute ce point terrain : fournisseur, puis indique ce que tu contrôles et ce que tu notes.</t>
  </si>
  <si>
    <t>Q015-C03</t>
  </si>
  <si>
    <t>Ajoute ce point terrain : produit, puis indique ce que tu contrôles et ce que tu notes.</t>
  </si>
  <si>
    <t>Q015-C04</t>
  </si>
  <si>
    <t>Q015-C05</t>
  </si>
  <si>
    <t>Critère CFA non utilisé Q015</t>
  </si>
  <si>
    <t>Q016-P01</t>
  </si>
  <si>
    <t>Ajoute le point professionnel : non-discrimination, avec preuve, contrôle et décision en cas d’écart.</t>
  </si>
  <si>
    <t>Q016-P02</t>
  </si>
  <si>
    <t>Ajoute le point professionnel : lié à l’objet, avec preuve, contrôle et décision en cas d’écart.</t>
  </si>
  <si>
    <t>lie a l’objet</t>
  </si>
  <si>
    <t>l’objet</t>
  </si>
  <si>
    <t>Q016-P03</t>
  </si>
  <si>
    <t>Ajoute le point professionnel : labels équivalents, avec preuve, contrôle et décision en cas d’écart.</t>
  </si>
  <si>
    <t>labels equivalents</t>
  </si>
  <si>
    <t>équivalents</t>
  </si>
  <si>
    <t>Q016-P04</t>
  </si>
  <si>
    <t>Q016-P05</t>
  </si>
  <si>
    <t>Critère PRO non utilisé Q016</t>
  </si>
  <si>
    <t>Q016-C01</t>
  </si>
  <si>
    <t>Ajoute ce point terrain : discriminatoire, puis indique ce que tu contrôles et ce que tu notes.</t>
  </si>
  <si>
    <t>Q016-C02</t>
  </si>
  <si>
    <t>Ajoute ce point terrain : origine, puis indique ce que tu contrôles et ce que tu notes.</t>
  </si>
  <si>
    <t>Q016-C03</t>
  </si>
  <si>
    <t>Q016-C04</t>
  </si>
  <si>
    <t>Q016-C05</t>
  </si>
  <si>
    <t>Critère CFA non utilisé Q016</t>
  </si>
  <si>
    <t>Q017-P01</t>
  </si>
  <si>
    <t>Ajoute le point professionnel : proportionné, avec preuve, contrôle et décision en cas d’écart.</t>
  </si>
  <si>
    <t>proportionne</t>
  </si>
  <si>
    <t>Q017-P02</t>
  </si>
  <si>
    <t>Ajoute le point professionnel : objectif, avec preuve, contrôle et décision en cas d’écart.</t>
  </si>
  <si>
    <t>Q017-P03</t>
  </si>
  <si>
    <t>Ajoute le point professionnel : besoin, avec preuve, contrôle et décision en cas d’écart.</t>
  </si>
  <si>
    <t>Q017-P04</t>
  </si>
  <si>
    <t>Ajoute le point professionnel : concurrence, avec preuve, contrôle et décision en cas d’écart.</t>
  </si>
  <si>
    <t>Q017-P05</t>
  </si>
  <si>
    <t>Critère PRO non utilisé Q017</t>
  </si>
  <si>
    <t>Q017-C01</t>
  </si>
  <si>
    <t>Q017-C02</t>
  </si>
  <si>
    <t>Ajoute ce point terrain : réserver, puis indique ce que tu contrôles et ce que tu notes.</t>
  </si>
  <si>
    <t>reserver</t>
  </si>
  <si>
    <t>Q017-C03</t>
  </si>
  <si>
    <t>Ajoute ce point terrain : critère, puis indique ce que tu contrôles et ce que tu notes.</t>
  </si>
  <si>
    <t>critere</t>
  </si>
  <si>
    <t>Q017-C04</t>
  </si>
  <si>
    <t>Ajoute ce point terrain : besoin, puis indique ce que tu contrôles et ce que tu notes.</t>
  </si>
  <si>
    <t>Q017-C05</t>
  </si>
  <si>
    <t>Critère CFA non utilisé Q017</t>
  </si>
  <si>
    <t>Q018-P01</t>
  </si>
  <si>
    <t>Ajoute le point professionnel : allotissement fin, avec preuve, contrôle et décision en cas d’écart.</t>
  </si>
  <si>
    <t>Q018-P02</t>
  </si>
  <si>
    <t>Ajoute le point professionnel : délais justifiés, avec preuve, contrôle et décision en cas d’écart.</t>
  </si>
  <si>
    <t>delais justifies</t>
  </si>
  <si>
    <t>delais</t>
  </si>
  <si>
    <t>Q018-P03</t>
  </si>
  <si>
    <t>environnement</t>
  </si>
  <si>
    <t>Ajoute le point professionnel : environnement, avec preuve, contrôle et décision en cas d’écart.</t>
  </si>
  <si>
    <t>Q018-P04</t>
  </si>
  <si>
    <t>qualité organoleptique</t>
  </si>
  <si>
    <t>Ajoute le point professionnel : qualité organoleptique, avec preuve, contrôle et décision en cas d’écart.</t>
  </si>
  <si>
    <t>qualite organoleptique</t>
  </si>
  <si>
    <t>Q018-P05</t>
  </si>
  <si>
    <t>Critère PRO non utilisé Q018</t>
  </si>
  <si>
    <t>Q018-C01</t>
  </si>
  <si>
    <t>Ajoute ce point terrain : local, puis indique ce que tu contrôles et ce que tu notes.</t>
  </si>
  <si>
    <t>Q018-C02</t>
  </si>
  <si>
    <t>Q018-C03</t>
  </si>
  <si>
    <t>Ajoute ce point terrain : fraîcheur, puis indique ce que tu contrôles et ce que tu notes.</t>
  </si>
  <si>
    <t>fraicheur</t>
  </si>
  <si>
    <t>Q018-C04</t>
  </si>
  <si>
    <t>Ajoute ce point terrain : lots, puis indique ce que tu contrôles et ce que tu notes.</t>
  </si>
  <si>
    <t>Q018-C05</t>
  </si>
  <si>
    <t>Critère CFA non utilisé Q018</t>
  </si>
  <si>
    <t>Q019-P01</t>
  </si>
  <si>
    <t>Ajoute le point professionnel : moyen de preuve équivalent, avec preuve, contrôle et décision en cas d’écart.</t>
  </si>
  <si>
    <t>moyen de preuve equivalent</t>
  </si>
  <si>
    <t>moyen</t>
  </si>
  <si>
    <t>Q019-P02</t>
  </si>
  <si>
    <t>Ajoute le point professionnel : égalité d’accès, avec preuve, contrôle et décision en cas d’écart.</t>
  </si>
  <si>
    <t>egalite d’acces</t>
  </si>
  <si>
    <t>egalite</t>
  </si>
  <si>
    <t>Q019-P03</t>
  </si>
  <si>
    <t>Q019-P04</t>
  </si>
  <si>
    <t>Critère PRO non utilisé Q019</t>
  </si>
  <si>
    <t>Q019-P05</t>
  </si>
  <si>
    <t>Q019-C01</t>
  </si>
  <si>
    <t>Q019-C02</t>
  </si>
  <si>
    <t>Ajoute ce point terrain : équivalent, puis indique ce que tu contrôles et ce que tu notes.</t>
  </si>
  <si>
    <t>equivalent</t>
  </si>
  <si>
    <t>Q019-C03</t>
  </si>
  <si>
    <t>Q019-C04</t>
  </si>
  <si>
    <t>Q019-C05</t>
  </si>
  <si>
    <t>Critère CFA non utilisé Q019</t>
  </si>
  <si>
    <t>Q020-P01</t>
  </si>
  <si>
    <t>Q020-P02</t>
  </si>
  <si>
    <t>Ajoute le point professionnel : mesurable, avec preuve, contrôle et décision en cas d’écart.</t>
  </si>
  <si>
    <t>Q020-P03</t>
  </si>
  <si>
    <t>Ajoute le point professionnel : non discriminatoire, avec preuve, contrôle et décision en cas d’écart.</t>
  </si>
  <si>
    <t>Q020-P04</t>
  </si>
  <si>
    <t>Ajoute le point professionnel : preuves, avec preuve, contrôle et décision en cas d’écart.</t>
  </si>
  <si>
    <t>Q020-P05</t>
  </si>
  <si>
    <t>Critère PRO non utilisé Q020</t>
  </si>
  <si>
    <t>Q020-C01</t>
  </si>
  <si>
    <t>Q020-C02</t>
  </si>
  <si>
    <t>Q020-C03</t>
  </si>
  <si>
    <t>Q020-C04</t>
  </si>
  <si>
    <t>Ajoute ce point terrain : marque, puis indique ce que tu contrôles et ce que tu notes.</t>
  </si>
  <si>
    <t>Q020-C05</t>
  </si>
  <si>
    <t>Critère CFA non utilisé Q020</t>
  </si>
  <si>
    <t>Q021-P01</t>
  </si>
  <si>
    <t>Ajoute le point professionnel : pondération, avec preuve, contrôle et décision en cas d’écart.</t>
  </si>
  <si>
    <t>ponderation</t>
  </si>
  <si>
    <t>Q021-P02</t>
  </si>
  <si>
    <t>Ajoute le point professionnel : performance environnementale, avec preuve, contrôle et décision en cas d’écart.</t>
  </si>
  <si>
    <t>performance</t>
  </si>
  <si>
    <t>environnementale</t>
  </si>
  <si>
    <t>Q021-P03</t>
  </si>
  <si>
    <t>Ajoute le point professionnel : plan de progrès, avec preuve, contrôle et décision en cas d’écart.</t>
  </si>
  <si>
    <t>plan de progres</t>
  </si>
  <si>
    <t>Q021-P04</t>
  </si>
  <si>
    <t>Q021-P05</t>
  </si>
  <si>
    <t>Critère PRO non utilisé Q021</t>
  </si>
  <si>
    <t>Q021-C01</t>
  </si>
  <si>
    <t>Ajoute ce point terrain : prix, puis indique ce que tu contrôles et ce que tu notes.</t>
  </si>
  <si>
    <t>Q021-C02</t>
  </si>
  <si>
    <t>Q021-C03</t>
  </si>
  <si>
    <t>Ajoute ce point terrain : critères, puis indique ce que tu contrôles et ce que tu notes.</t>
  </si>
  <si>
    <t>criteres</t>
  </si>
  <si>
    <t>Q021-C04</t>
  </si>
  <si>
    <t>Ajoute ce point terrain : comparer, puis indique ce que tu contrôles et ce que tu notes.</t>
  </si>
  <si>
    <t>Q021-C05</t>
  </si>
  <si>
    <t>Critère CFA non utilisé Q021</t>
  </si>
  <si>
    <t>Q022-P01</t>
  </si>
  <si>
    <t>Ajoute le point professionnel : liberté d’accès, avec preuve, contrôle et décision en cas d’écart.</t>
  </si>
  <si>
    <t>liberte d’acces</t>
  </si>
  <si>
    <t>liberté</t>
  </si>
  <si>
    <t>liberte</t>
  </si>
  <si>
    <t>Q022-P02</t>
  </si>
  <si>
    <t>Ajoute le point professionnel : transparence, avec preuve, contrôle et décision en cas d’écart.</t>
  </si>
  <si>
    <t>Q022-P03</t>
  </si>
  <si>
    <t>Ajoute le point professionnel : égalité de traitement, avec preuve, contrôle et décision en cas d’écart.</t>
  </si>
  <si>
    <t>egalite de traitement</t>
  </si>
  <si>
    <t>Q022-P04</t>
  </si>
  <si>
    <t>Ajoute le point professionnel : opérateur, avec preuve, contrôle et décision en cas d’écart.</t>
  </si>
  <si>
    <t>operateur</t>
  </si>
  <si>
    <t>Q022-P05</t>
  </si>
  <si>
    <t>Critère PRO non utilisé Q022</t>
  </si>
  <si>
    <t>Q022-C01</t>
  </si>
  <si>
    <t>Ajoute ce point terrain : égalité, puis indique ce que tu contrôles et ce que tu notes.</t>
  </si>
  <si>
    <t>Q022-C02</t>
  </si>
  <si>
    <t>Q022-C03</t>
  </si>
  <si>
    <t>Ajoute ce point terrain : répondre, puis indique ce que tu contrôles et ce que tu notes.</t>
  </si>
  <si>
    <t>repondre</t>
  </si>
  <si>
    <t>Q022-C04</t>
  </si>
  <si>
    <t>Ajoute ce point terrain : mêmes conditions, puis indique ce que tu contrôles et ce que tu notes.</t>
  </si>
  <si>
    <t>memes conditions</t>
  </si>
  <si>
    <t>memes</t>
  </si>
  <si>
    <t>Q022-C05</t>
  </si>
  <si>
    <t>Critère CFA non utilisé Q022</t>
  </si>
  <si>
    <t>Q023-P01</t>
  </si>
  <si>
    <t>Ajoute le point professionnel : restriction, avec preuve, contrôle et décision en cas d’écart.</t>
  </si>
  <si>
    <t>Q023-P02</t>
  </si>
  <si>
    <t>Ajoute le point professionnel : concurrence artificielle, avec preuve, contrôle et décision en cas d’écart.</t>
  </si>
  <si>
    <t>artificielle</t>
  </si>
  <si>
    <t>Q023-P03</t>
  </si>
  <si>
    <t>Ajoute le point professionnel : contestation, avec preuve, contrôle et décision en cas d’écart.</t>
  </si>
  <si>
    <t>Q023-P04</t>
  </si>
  <si>
    <t>Ajoute le point professionnel : procédure, avec preuve, contrôle et décision en cas d’écart.</t>
  </si>
  <si>
    <t>procedure</t>
  </si>
  <si>
    <t>Q023-P05</t>
  </si>
  <si>
    <t>Critère PRO non utilisé Q023</t>
  </si>
  <si>
    <t>Q023-C01</t>
  </si>
  <si>
    <t>Ajoute ce point terrain : fermé, puis indique ce que tu contrôles et ce que tu notes.</t>
  </si>
  <si>
    <t>ferme</t>
  </si>
  <si>
    <t>Q023-C02</t>
  </si>
  <si>
    <t>Q023-C03</t>
  </si>
  <si>
    <t>Ajoute ce point terrain : concurrence, puis indique ce que tu contrôles et ce que tu notes.</t>
  </si>
  <si>
    <t>Q023-C04</t>
  </si>
  <si>
    <t>Ajoute ce point terrain : risque, puis indique ce que tu contrôles et ce que tu notes.</t>
  </si>
  <si>
    <t>Q023-C05</t>
  </si>
  <si>
    <t>Critère CFA non utilisé Q023</t>
  </si>
  <si>
    <t>Q024-P01</t>
  </si>
  <si>
    <t>Q024-P02</t>
  </si>
  <si>
    <t>Ajoute le point professionnel : conditions d’exécution, avec preuve, contrôle et décision en cas d’écart.</t>
  </si>
  <si>
    <t>conditions d’execution</t>
  </si>
  <si>
    <t>conditions</t>
  </si>
  <si>
    <t>d’exécution</t>
  </si>
  <si>
    <t>Q024-P03</t>
  </si>
  <si>
    <t>Ajoute le point professionnel : méthode de contrôle, avec preuve, contrôle et décision en cas d’écart.</t>
  </si>
  <si>
    <t>methode de controle</t>
  </si>
  <si>
    <t>méthode</t>
  </si>
  <si>
    <t>methode</t>
  </si>
  <si>
    <t>Q024-P04</t>
  </si>
  <si>
    <t>Ajoute le point professionnel : vérifiable, avec preuve, contrôle et décision en cas d’écart.</t>
  </si>
  <si>
    <t>verifiable</t>
  </si>
  <si>
    <t>Q024-P05</t>
  </si>
  <si>
    <t>Critère PRO non utilisé Q024</t>
  </si>
  <si>
    <t>Q024-C01</t>
  </si>
  <si>
    <t>Ajoute ce point terrain : règles, puis indique ce que tu contrôles et ce que tu notes.</t>
  </si>
  <si>
    <t>regles</t>
  </si>
  <si>
    <t>Q024-C02</t>
  </si>
  <si>
    <t>Q024-C03</t>
  </si>
  <si>
    <t>Ajoute ce point terrain : offres, puis indique ce que tu contrôles et ce que tu notes.</t>
  </si>
  <si>
    <t>Q024-C04</t>
  </si>
  <si>
    <t>Ajoute ce point terrain : écrit, puis indique ce que tu contrôles et ce que tu notes.</t>
  </si>
  <si>
    <t>ecrit</t>
  </si>
  <si>
    <t>Q024-C05</t>
  </si>
  <si>
    <t>Critère CFA non utilisé Q024</t>
  </si>
  <si>
    <t>Q025-P01</t>
  </si>
  <si>
    <t>Ajoute le point professionnel : exigence excessive, avec preuve, contrôle et décision en cas d’écart.</t>
  </si>
  <si>
    <t>exigence</t>
  </si>
  <si>
    <t>excessive</t>
  </si>
  <si>
    <t>Q025-P02</t>
  </si>
  <si>
    <t>Ajoute le point professionnel : justifiée, avec preuve, contrôle et décision en cas d’écart.</t>
  </si>
  <si>
    <t>justifiee</t>
  </si>
  <si>
    <t>Q025-P03</t>
  </si>
  <si>
    <t>Ajoute le point professionnel : contrôlable, avec preuve, contrôle et décision en cas d’écart.</t>
  </si>
  <si>
    <t>controlable</t>
  </si>
  <si>
    <t>Q025-P04</t>
  </si>
  <si>
    <t>Ajoute le point professionnel : proportionnée, avec preuve, contrôle et décision en cas d’écart.</t>
  </si>
  <si>
    <t>proportionnee</t>
  </si>
  <si>
    <t>Q025-P05</t>
  </si>
  <si>
    <t>Critère PRO non utilisé Q025</t>
  </si>
  <si>
    <t>Q025-C01</t>
  </si>
  <si>
    <t>Ajoute ce point terrain : nécessaire, puis indique ce que tu contrôles et ce que tu notes.</t>
  </si>
  <si>
    <t>necessaire</t>
  </si>
  <si>
    <t>Q025-C02</t>
  </si>
  <si>
    <t>Q025-C03</t>
  </si>
  <si>
    <t>Q025-C04</t>
  </si>
  <si>
    <t>Ajoute ce point terrain : utile, puis indique ce que tu contrôles et ce que tu notes.</t>
  </si>
  <si>
    <t>Q025-C05</t>
  </si>
  <si>
    <t>Critère CFA non utilisé Q025</t>
  </si>
  <si>
    <t>Q026-P01</t>
  </si>
  <si>
    <t>Ajoute le point professionnel : lien avec l’objet, avec preuve, contrôle et décision en cas d’écart.</t>
  </si>
  <si>
    <t>avec</t>
  </si>
  <si>
    <t>Q026-P02</t>
  </si>
  <si>
    <t>Q026-P03</t>
  </si>
  <si>
    <t>Ajoute le point professionnel : logistique, avec preuve, contrôle et décision en cas d’écart.</t>
  </si>
  <si>
    <t>Q026-P04</t>
  </si>
  <si>
    <t>Ajoute le point professionnel : exécution, avec preuve, contrôle et décision en cas d’écart.</t>
  </si>
  <si>
    <t>execution</t>
  </si>
  <si>
    <t>Q026-P05</t>
  </si>
  <si>
    <t>Critère PRO non utilisé Q026</t>
  </si>
  <si>
    <t>Q026-C01</t>
  </si>
  <si>
    <t>Ajoute ce point terrain : objet, puis indique ce que tu contrôles et ce que tu notes.</t>
  </si>
  <si>
    <t>Q026-C02</t>
  </si>
  <si>
    <t>Q026-C03</t>
  </si>
  <si>
    <t>Ajoute ce point terrain : service, puis indique ce que tu contrôles et ce que tu notes.</t>
  </si>
  <si>
    <t>Q026-C04</t>
  </si>
  <si>
    <t>Ajoute ce point terrain : clause, puis indique ce que tu contrôles et ce que tu notes.</t>
  </si>
  <si>
    <t>Q026-C05</t>
  </si>
  <si>
    <t>Critère CFA non utilisé Q026</t>
  </si>
  <si>
    <t>Q027-P01</t>
  </si>
  <si>
    <t>Ajoute le point professionnel : solutions durables, avec preuve, contrôle et décision en cas d’écart.</t>
  </si>
  <si>
    <t>solutions</t>
  </si>
  <si>
    <t>durables</t>
  </si>
  <si>
    <t>Q027-P02</t>
  </si>
  <si>
    <t>Ajoute le point professionnel : encadrées, avec preuve, contrôle et décision en cas d’écart.</t>
  </si>
  <si>
    <t>encadrees</t>
  </si>
  <si>
    <t>Q027-P03</t>
  </si>
  <si>
    <t>Ajoute le point professionnel : comparables, avec preuve, contrôle et décision en cas d’écart.</t>
  </si>
  <si>
    <t>Q027-P04</t>
  </si>
  <si>
    <t>Ajoute le point professionnel : autorisées, avec preuve, contrôle et décision en cas d’écart.</t>
  </si>
  <si>
    <t>autorisees</t>
  </si>
  <si>
    <t>Q027-P05</t>
  </si>
  <si>
    <t>Critère PRO non utilisé Q027</t>
  </si>
  <si>
    <t>Q027-C01</t>
  </si>
  <si>
    <t>Ajoute ce point terrain : variante, puis indique ce que tu contrôles et ce que tu notes.</t>
  </si>
  <si>
    <t>Q027-C02</t>
  </si>
  <si>
    <t>Ajoute ce point terrain : solution, puis indique ce que tu contrôles et ce que tu notes.</t>
  </si>
  <si>
    <t>Q027-C03</t>
  </si>
  <si>
    <t>Q027-C04</t>
  </si>
  <si>
    <t>Ajoute ce point terrain : respecte, puis indique ce que tu contrôles et ce que tu notes.</t>
  </si>
  <si>
    <t>Q027-C05</t>
  </si>
  <si>
    <t>Critère CFA non utilisé Q027</t>
  </si>
  <si>
    <t>Q028-P01</t>
  </si>
  <si>
    <t>Ajoute le point professionnel : objectifs sociaux, avec preuve, contrôle et décision en cas d’écart.</t>
  </si>
  <si>
    <t>sociaux</t>
  </si>
  <si>
    <t>Q028-P02</t>
  </si>
  <si>
    <t>Ajoute le point professionnel : code, avec preuve, contrôle et décision en cas d’écart.</t>
  </si>
  <si>
    <t>Q028-P03</t>
  </si>
  <si>
    <t>Ajoute le point professionnel : préférence d’origine, avec preuve, contrôle et décision en cas d’écart.</t>
  </si>
  <si>
    <t>preference d’origine</t>
  </si>
  <si>
    <t>préférence</t>
  </si>
  <si>
    <t>preference</t>
  </si>
  <si>
    <t>Q028-P04</t>
  </si>
  <si>
    <t>Ajoute le point professionnel : alimentaire, avec preuve, contrôle et décision en cas d’écart.</t>
  </si>
  <si>
    <t>Q028-P05</t>
  </si>
  <si>
    <t>Critère PRO non utilisé Q028</t>
  </si>
  <si>
    <t>Q028-C01</t>
  </si>
  <si>
    <t>Ajoute ce point terrain : marché réservé, puis indique ce que tu contrôles et ce que tu notes.</t>
  </si>
  <si>
    <t>marche reserve</t>
  </si>
  <si>
    <t>Q028-C02</t>
  </si>
  <si>
    <t>Ajoute ce point terrain : non, puis indique ce que tu contrôles et ce que tu notes.</t>
  </si>
  <si>
    <t>Q028-C03</t>
  </si>
  <si>
    <t>Q028-C04</t>
  </si>
  <si>
    <t>Q028-C05</t>
  </si>
  <si>
    <t>Critère CFA non utilisé Q028</t>
  </si>
  <si>
    <t>Q029-P01</t>
  </si>
  <si>
    <t>Ajoute le point professionnel : sécurité, avec preuve, contrôle et décision en cas d’écart.</t>
  </si>
  <si>
    <t>securite</t>
  </si>
  <si>
    <t>Q029-P02</t>
  </si>
  <si>
    <t>Q029-P03</t>
  </si>
  <si>
    <t>Ajoute le point professionnel : preuves EGAlim, avec preuve, contrôle et décision en cas d’écart.</t>
  </si>
  <si>
    <t>Q029-P04</t>
  </si>
  <si>
    <t>Ajoute le point professionnel : information acheteur, avec preuve, contrôle et décision en cas d’écart.</t>
  </si>
  <si>
    <t>Q029-P05</t>
  </si>
  <si>
    <t>Critère PRO non utilisé Q029</t>
  </si>
  <si>
    <t>Q029-C01</t>
  </si>
  <si>
    <t>Q029-C02</t>
  </si>
  <si>
    <t>Ajoute ce point terrain : conformité, puis indique ce que tu contrôles et ce que tu notes.</t>
  </si>
  <si>
    <t>conformite</t>
  </si>
  <si>
    <t>Q029-C03</t>
  </si>
  <si>
    <t>Q029-C04</t>
  </si>
  <si>
    <t>Q029-C05</t>
  </si>
  <si>
    <t>Critère CFA non utilisé Q029</t>
  </si>
  <si>
    <t>Q030-P01</t>
  </si>
  <si>
    <t>Ajoute le point professionnel : sécurité alimentaire, avec preuve, contrôle et décision en cas d’écart.</t>
  </si>
  <si>
    <t>securite alimentaire</t>
  </si>
  <si>
    <t>Q030-P02</t>
  </si>
  <si>
    <t>Ajoute le point professionnel : continuité de service, avec preuve, contrôle et décision en cas d’écart.</t>
  </si>
  <si>
    <t>continuite de service</t>
  </si>
  <si>
    <t>continuité</t>
  </si>
  <si>
    <t>continuite</t>
  </si>
  <si>
    <t>Q030-P03</t>
  </si>
  <si>
    <t>Q030-P04</t>
  </si>
  <si>
    <t>Ajoute le point professionnel : proximité seule, avec preuve, contrôle et décision en cas d’écart.</t>
  </si>
  <si>
    <t>proximite seule</t>
  </si>
  <si>
    <t>proximité</t>
  </si>
  <si>
    <t>proximite</t>
  </si>
  <si>
    <t>Q030-P05</t>
  </si>
  <si>
    <t>Critère PRO non utilisé Q030</t>
  </si>
  <si>
    <t>Q030-C01</t>
  </si>
  <si>
    <t>Ajoute ce point terrain : délai, puis indique ce que tu contrôles et ce que tu notes.</t>
  </si>
  <si>
    <t>delai</t>
  </si>
  <si>
    <t>Q030-C02</t>
  </si>
  <si>
    <t>Q030-C03</t>
  </si>
  <si>
    <t>Ajoute ce point terrain : organisation, puis indique ce que tu contrôles et ce que tu notes.</t>
  </si>
  <si>
    <t>Q030-C04</t>
  </si>
  <si>
    <t>Ajoute ce point terrain : livraison, puis indique ce que tu contrôles et ce que tu notes.</t>
  </si>
  <si>
    <t>Q030-C05</t>
  </si>
  <si>
    <t>Critère CFA non utilisé Q030</t>
  </si>
  <si>
    <t>Q031-P01</t>
  </si>
  <si>
    <t>Ajoute le point professionnel : calibre, avec preuve, contrôle et décision en cas d’écart.</t>
  </si>
  <si>
    <t>Q031-P02</t>
  </si>
  <si>
    <t>Ajoute le point professionnel : maturité, avec preuve, contrôle et décision en cas d’écart.</t>
  </si>
  <si>
    <t>maturite</t>
  </si>
  <si>
    <t>Q031-P03</t>
  </si>
  <si>
    <t>Ajoute le point professionnel : DLC, avec preuve, contrôle et décision en cas d’écart.</t>
  </si>
  <si>
    <t>Q031-P04</t>
  </si>
  <si>
    <t>Ajoute le point professionnel : température, avec preuve, contrôle et décision en cas d’écart.</t>
  </si>
  <si>
    <t>temperature</t>
  </si>
  <si>
    <t>Q031-P05</t>
  </si>
  <si>
    <t>Ajoute le point professionnel : preuve contrôlable, avec preuve, contrôle et décision en cas d’écart.</t>
  </si>
  <si>
    <t>preuve controlable</t>
  </si>
  <si>
    <t>Q031-C01</t>
  </si>
  <si>
    <t>Q031-C02</t>
  </si>
  <si>
    <t>Q031-C03</t>
  </si>
  <si>
    <t>Q031-C04</t>
  </si>
  <si>
    <t>Ajoute ce point terrain : attendu, puis indique ce que tu contrôles et ce que tu notes.</t>
  </si>
  <si>
    <t>Q031-C05</t>
  </si>
  <si>
    <t>Critère CFA non utilisé Q031</t>
  </si>
  <si>
    <t>Q032-P01</t>
  </si>
  <si>
    <t>Ajoute le point professionnel : cycle de vie, avec preuve, contrôle et décision en cas d’écart.</t>
  </si>
  <si>
    <t>Q032-P02</t>
  </si>
  <si>
    <t>Ajoute le point professionnel : conditionnement, avec preuve, contrôle et décision en cas d’écart.</t>
  </si>
  <si>
    <t>Q032-P03</t>
  </si>
  <si>
    <t>Ajoute le point professionnel : gaspillage, avec preuve, contrôle et décision en cas d’écart.</t>
  </si>
  <si>
    <t>Q032-P04</t>
  </si>
  <si>
    <t>Ajoute le point professionnel : méthode annoncée, avec preuve, contrôle et décision en cas d’écart.</t>
  </si>
  <si>
    <t>methode annoncee</t>
  </si>
  <si>
    <t>Q032-P05</t>
  </si>
  <si>
    <t>Critère PRO non utilisé Q032</t>
  </si>
  <si>
    <t>Q032-C01</t>
  </si>
  <si>
    <t>Q032-C02</t>
  </si>
  <si>
    <t>Ajoute ce point terrain : coût, puis indique ce que tu contrôles et ce que tu notes.</t>
  </si>
  <si>
    <t>Q032-C03</t>
  </si>
  <si>
    <t>Ajoute ce point terrain : déchets, puis indique ce que tu contrôles et ce que tu notes.</t>
  </si>
  <si>
    <t>dechets</t>
  </si>
  <si>
    <t>Q032-C04</t>
  </si>
  <si>
    <t>Ajoute ce point terrain : transport, puis indique ce que tu contrôles et ce que tu notes.</t>
  </si>
  <si>
    <t>Q032-C05</t>
  </si>
  <si>
    <t>Critère CFA non utilisé Q032</t>
  </si>
  <si>
    <t>Q033-P01</t>
  </si>
  <si>
    <t>Q033-P02</t>
  </si>
  <si>
    <t>Ajoute le point professionnel : pénalités, avec preuve, contrôle et décision en cas d’écart.</t>
  </si>
  <si>
    <t>penalites</t>
  </si>
  <si>
    <t>Q033-P03</t>
  </si>
  <si>
    <t>Ajoute le point professionnel : réunions, avec preuve, contrôle et décision en cas d’écart.</t>
  </si>
  <si>
    <t>reunions</t>
  </si>
  <si>
    <t>Q033-P04</t>
  </si>
  <si>
    <t>Q033-P05</t>
  </si>
  <si>
    <t>Critère PRO non utilisé Q033</t>
  </si>
  <si>
    <t>Q033-C01</t>
  </si>
  <si>
    <t>Ajoute ce point terrain : exécution, puis indique ce que tu contrôles et ce que tu notes.</t>
  </si>
  <si>
    <t>Q033-C02</t>
  </si>
  <si>
    <t>Q033-C03</t>
  </si>
  <si>
    <t>Q033-C04</t>
  </si>
  <si>
    <t>Ajoute ce point terrain : marché, puis indique ce que tu contrôles et ce que tu notes.</t>
  </si>
  <si>
    <t>Q033-C05</t>
  </si>
  <si>
    <t>Critère CFA non utilisé Q033</t>
  </si>
  <si>
    <t>Q034-P01</t>
  </si>
  <si>
    <t>Ajoute le point professionnel : proportionnées, avec preuve, contrôle et décision en cas d’écart.</t>
  </si>
  <si>
    <t>proportionnees</t>
  </si>
  <si>
    <t>Q034-P02</t>
  </si>
  <si>
    <t>Ajoute le point professionnel : justificatif absent, avec preuve, contrôle et décision en cas d’écart.</t>
  </si>
  <si>
    <t>absent</t>
  </si>
  <si>
    <t>Q034-P03</t>
  </si>
  <si>
    <t>Ajoute le point professionnel : non-conformité, avec preuve, contrôle et décision en cas d’écart.</t>
  </si>
  <si>
    <t>non-conformite</t>
  </si>
  <si>
    <t>Q034-P04</t>
  </si>
  <si>
    <t>Ajoute le point professionnel : reporting incomplet, avec preuve, contrôle et décision en cas d’écart.</t>
  </si>
  <si>
    <t>incomplet</t>
  </si>
  <si>
    <t>Q034-P05</t>
  </si>
  <si>
    <t>Critère PRO non utilisé Q034</t>
  </si>
  <si>
    <t>Q034-C01</t>
  </si>
  <si>
    <t>Ajoute ce point terrain : pénalité, puis indique ce que tu contrôles et ce que tu notes.</t>
  </si>
  <si>
    <t>penalite</t>
  </si>
  <si>
    <t>Q034-C02</t>
  </si>
  <si>
    <t>Q034-C03</t>
  </si>
  <si>
    <t>Ajoute ce point terrain : non respect, puis indique ce que tu contrôles et ce que tu notes.</t>
  </si>
  <si>
    <t>respect</t>
  </si>
  <si>
    <t>Q034-C04</t>
  </si>
  <si>
    <t>Ajoute ce point terrain : retard, puis indique ce que tu contrôles et ce que tu notes.</t>
  </si>
  <si>
    <t>Q034-C05</t>
  </si>
  <si>
    <t>Critère CFA non utilisé Q034</t>
  </si>
  <si>
    <t>Q035-P01</t>
  </si>
  <si>
    <t>Ajoute le point professionnel : matières premières, avec preuve, contrôle et décision en cas d’écart.</t>
  </si>
  <si>
    <t>matieres premieres</t>
  </si>
  <si>
    <t>matières</t>
  </si>
  <si>
    <t>matieres</t>
  </si>
  <si>
    <t>Q035-P02</t>
  </si>
  <si>
    <t>Ajoute le point professionnel : offre sous-évaluée, avec preuve, contrôle et décision en cas d’écart.</t>
  </si>
  <si>
    <t>offre sous-evaluee</t>
  </si>
  <si>
    <t>sous-évaluée</t>
  </si>
  <si>
    <t>Q035-P03</t>
  </si>
  <si>
    <t>Ajoute le point professionnel : qualité, avec preuve, contrôle et décision en cas d’écart.</t>
  </si>
  <si>
    <t>Q035-P04</t>
  </si>
  <si>
    <t>Ajoute le point professionnel : formule, avec preuve, contrôle et décision en cas d’écart.</t>
  </si>
  <si>
    <t>Q035-P05</t>
  </si>
  <si>
    <t>Critère PRO non utilisé Q035</t>
  </si>
  <si>
    <t>Q035-C01</t>
  </si>
  <si>
    <t>Ajoute ce point terrain : révision, puis indique ce que tu contrôles et ce que tu notes.</t>
  </si>
  <si>
    <t>Q035-C02</t>
  </si>
  <si>
    <t>Q035-C03</t>
  </si>
  <si>
    <t>Q035-C04</t>
  </si>
  <si>
    <t>Q035-C05</t>
  </si>
  <si>
    <t>Critère CFA non utilisé Q035</t>
  </si>
  <si>
    <t>Q036-P01</t>
  </si>
  <si>
    <t>Ajoute le point professionnel : capacités, avec preuve, contrôle et décision en cas d’écart.</t>
  </si>
  <si>
    <t>capacites</t>
  </si>
  <si>
    <t>Q036-P02</t>
  </si>
  <si>
    <t>Ajoute le point professionnel : volumes, avec preuve, contrôle et décision en cas d’écart.</t>
  </si>
  <si>
    <t>Q036-P03</t>
  </si>
  <si>
    <t>Q036-P04</t>
  </si>
  <si>
    <t>Ajoute le point professionnel : PME, avec preuve, contrôle et décision en cas d’écart.</t>
  </si>
  <si>
    <t>Q036-P05</t>
  </si>
  <si>
    <t>Critère PRO non utilisé Q036</t>
  </si>
  <si>
    <t>Q036-C01</t>
  </si>
  <si>
    <t>Ajoute ce point terrain : sourcing, puis indique ce que tu contrôles et ce que tu notes.</t>
  </si>
  <si>
    <t>Q036-C02</t>
  </si>
  <si>
    <t>Ajoute ce point terrain : fournisseurs, puis indique ce que tu contrôles et ce que tu notes.</t>
  </si>
  <si>
    <t>Q036-C03</t>
  </si>
  <si>
    <t>Q036-C04</t>
  </si>
  <si>
    <t>Ajoute ce point terrain : saisons, puis indique ce que tu contrôles et ce que tu notes.</t>
  </si>
  <si>
    <t>Q036-C05</t>
  </si>
  <si>
    <t>Critère CFA non utilisé Q036</t>
  </si>
  <si>
    <t>Q037-P01</t>
  </si>
  <si>
    <t>Ajoute le point professionnel : avantage indu, avec preuve, contrôle et décision en cas d’écart.</t>
  </si>
  <si>
    <t>avantage</t>
  </si>
  <si>
    <t>indu</t>
  </si>
  <si>
    <t>Q037-P02</t>
  </si>
  <si>
    <t>Ajoute le point professionnel : traçabilité échanges, avec preuve, contrôle et décision en cas d’écart.</t>
  </si>
  <si>
    <t>tracabilite echanges</t>
  </si>
  <si>
    <t>Q037-P03</t>
  </si>
  <si>
    <t>Ajoute le point professionnel : orienter, avec preuve, contrôle et décision en cas d’écart.</t>
  </si>
  <si>
    <t>Q037-P04</t>
  </si>
  <si>
    <t>Ajoute le point professionnel : pièces, avec preuve, contrôle et décision en cas d’écart.</t>
  </si>
  <si>
    <t>pieces</t>
  </si>
  <si>
    <t>Q037-P05</t>
  </si>
  <si>
    <t>Critère PRO non utilisé Q037</t>
  </si>
  <si>
    <t>Q037-C01</t>
  </si>
  <si>
    <t>Ajoute ce point terrain : favoriser, puis indique ce que tu contrôles et ce que tu notes.</t>
  </si>
  <si>
    <t>Q037-C02</t>
  </si>
  <si>
    <t>Q037-C03</t>
  </si>
  <si>
    <t>Ajoute ce point terrain : limite, puis indique ce que tu contrôles et ce que tu notes.</t>
  </si>
  <si>
    <t>Q037-C04</t>
  </si>
  <si>
    <t>Ajoute ce point terrain : information, puis indique ce que tu contrôles et ce que tu notes.</t>
  </si>
  <si>
    <t>Q037-C05</t>
  </si>
  <si>
    <t>Critère CFA non utilisé Q037</t>
  </si>
  <si>
    <t>Q038-P01</t>
  </si>
  <si>
    <t>Q038-P02</t>
  </si>
  <si>
    <t>Ajoute le point professionnel : filières spécialisées, avec preuve, contrôle et décision en cas d’écart.</t>
  </si>
  <si>
    <t>filieres specialisees</t>
  </si>
  <si>
    <t>filières</t>
  </si>
  <si>
    <t>filieres</t>
  </si>
  <si>
    <t>Q038-P03</t>
  </si>
  <si>
    <t>Q038-P04</t>
  </si>
  <si>
    <t>Q038-P05</t>
  </si>
  <si>
    <t>Critère PRO non utilisé Q038</t>
  </si>
  <si>
    <t>Q038-C01</t>
  </si>
  <si>
    <t>Q038-C02</t>
  </si>
  <si>
    <t>Ajoute ce point terrain : familles, puis indique ce que tu contrôles et ce que tu notes.</t>
  </si>
  <si>
    <t>Q038-C03</t>
  </si>
  <si>
    <t>Q038-C04</t>
  </si>
  <si>
    <t>Q038-C05</t>
  </si>
  <si>
    <t>Critère CFA non utilisé Q038</t>
  </si>
  <si>
    <t>Q039-P01</t>
  </si>
  <si>
    <t>Ajoute le point professionnel : fruits légumes, avec preuve, contrôle et décision en cas d’écart.</t>
  </si>
  <si>
    <t>fruits legumes</t>
  </si>
  <si>
    <t>Q039-P02</t>
  </si>
  <si>
    <t>Q039-P03</t>
  </si>
  <si>
    <t>Ajoute le point professionnel : légumineuses, avec preuve, contrôle et décision en cas d’écart.</t>
  </si>
  <si>
    <t>legumineuses</t>
  </si>
  <si>
    <t>Q039-P04</t>
  </si>
  <si>
    <t>Ajoute le point professionnel : signes qualité, avec preuve, contrôle et décision en cas d’écart.</t>
  </si>
  <si>
    <t>signes qualite</t>
  </si>
  <si>
    <t>signes</t>
  </si>
  <si>
    <t>Q039-P05</t>
  </si>
  <si>
    <t>Critère PRO non utilisé Q039</t>
  </si>
  <si>
    <t>Q039-C01</t>
  </si>
  <si>
    <t>Ajoute ce point terrain : lot séparé, puis indique ce que tu contrôles et ce que tu notes.</t>
  </si>
  <si>
    <t>lot separe</t>
  </si>
  <si>
    <t>séparé</t>
  </si>
  <si>
    <t>separe</t>
  </si>
  <si>
    <t>Q039-C02</t>
  </si>
  <si>
    <t>Q039-C03</t>
  </si>
  <si>
    <t>Ajoute ce point terrain : famille, puis indique ce que tu contrôles et ce que tu notes.</t>
  </si>
  <si>
    <t>Q039-C04</t>
  </si>
  <si>
    <t>Q039-C05</t>
  </si>
  <si>
    <t>Critère CFA non utilisé Q039</t>
  </si>
  <si>
    <t>Q040-P01</t>
  </si>
  <si>
    <t>Ajoute le point professionnel : plans alimentaires, avec preuve, contrôle et décision en cas d’écart.</t>
  </si>
  <si>
    <t>Q040-P02</t>
  </si>
  <si>
    <t>Ajoute le point professionnel : cadences, avec preuve, contrôle et décision en cas d’écart.</t>
  </si>
  <si>
    <t>Q040-P03</t>
  </si>
  <si>
    <t>Ajoute le point professionnel : saisonnalité, avec preuve, contrôle et décision en cas d’écart.</t>
  </si>
  <si>
    <t>saisonnalite</t>
  </si>
  <si>
    <t>Q040-P04</t>
  </si>
  <si>
    <t>Ajoute le point professionnel : capacités fournisseurs, avec preuve, contrôle et décision en cas d’écart.</t>
  </si>
  <si>
    <t>capacites fournisseurs</t>
  </si>
  <si>
    <t>Q040-P05</t>
  </si>
  <si>
    <t>Critère PRO non utilisé Q040</t>
  </si>
  <si>
    <t>Q040-C01</t>
  </si>
  <si>
    <t>Q040-C02</t>
  </si>
  <si>
    <t>Q040-C03</t>
  </si>
  <si>
    <t>Ajoute ce point terrain : stockage, puis indique ce que tu contrôles et ce que tu notes.</t>
  </si>
  <si>
    <t>Q040-C04</t>
  </si>
  <si>
    <t>Q040-C05</t>
  </si>
  <si>
    <t>Critère CFA non utilisé Q040</t>
  </si>
  <si>
    <t>Q041-P01</t>
  </si>
  <si>
    <t>Ajoute le point professionnel : capacité production, avec preuve, contrôle et décision en cas d’écart.</t>
  </si>
  <si>
    <t>capacite production</t>
  </si>
  <si>
    <t>capacité</t>
  </si>
  <si>
    <t>capacite</t>
  </si>
  <si>
    <t>Q041-P02</t>
  </si>
  <si>
    <t>Q041-P03</t>
  </si>
  <si>
    <t>Ajoute le point professionnel : engagement filière, avec preuve, contrôle et décision en cas d’écart.</t>
  </si>
  <si>
    <t>engagement filiere</t>
  </si>
  <si>
    <t>engagement</t>
  </si>
  <si>
    <t>filière</t>
  </si>
  <si>
    <t>Q041-P04</t>
  </si>
  <si>
    <t>Ajoute le point professionnel : comparaison, avec preuve, contrôle et décision en cas d’écart.</t>
  </si>
  <si>
    <t>Q041-P05</t>
  </si>
  <si>
    <t>Critère PRO non utilisé Q041</t>
  </si>
  <si>
    <t>Q041-C01</t>
  </si>
  <si>
    <t>Q041-C02</t>
  </si>
  <si>
    <t>Ajoute ce point terrain : offre, puis indique ce que tu contrôles et ce que tu notes.</t>
  </si>
  <si>
    <t>Q041-C03</t>
  </si>
  <si>
    <t>Q041-C04</t>
  </si>
  <si>
    <t>Q041-C05</t>
  </si>
  <si>
    <t>Critère CFA non utilisé Q041</t>
  </si>
  <si>
    <t>Q042-P01</t>
  </si>
  <si>
    <t>Ajoute le point professionnel : prix HT, avec preuve, contrôle et décision en cas d’écart.</t>
  </si>
  <si>
    <t>Q042-P02</t>
  </si>
  <si>
    <t>Ajoute le point professionnel : unité, avec preuve, contrôle et décision en cas d’écart.</t>
  </si>
  <si>
    <t>unite</t>
  </si>
  <si>
    <t>Q042-P03</t>
  </si>
  <si>
    <t>Q042-P04</t>
  </si>
  <si>
    <t>Ajoute le point professionnel : éligibilité, avec preuve, contrôle et décision en cas d’écart.</t>
  </si>
  <si>
    <t>eligibilite</t>
  </si>
  <si>
    <t>Q042-P05</t>
  </si>
  <si>
    <t>Critère PRO non utilisé Q042</t>
  </si>
  <si>
    <t>Q042-C01</t>
  </si>
  <si>
    <t>Ajoute ce point terrain : BPU, puis indique ce que tu contrôles et ce que tu notes.</t>
  </si>
  <si>
    <t>Q042-C02</t>
  </si>
  <si>
    <t>Q042-C03</t>
  </si>
  <si>
    <t>Q042-C04</t>
  </si>
  <si>
    <t>Ajoute ce point terrain : détail, puis indique ce que tu contrôles et ce que tu notes.</t>
  </si>
  <si>
    <t>detail</t>
  </si>
  <si>
    <t>Q042-C05</t>
  </si>
  <si>
    <t>Critère CFA non utilisé Q042</t>
  </si>
  <si>
    <t>Q043-P01</t>
  </si>
  <si>
    <t>Ajoute le point professionnel : panier représentatif, avec preuve, contrôle et décision en cas d’écart.</t>
  </si>
  <si>
    <t>panier representatif</t>
  </si>
  <si>
    <t>représentatif</t>
  </si>
  <si>
    <t>Q043-P02</t>
  </si>
  <si>
    <t>Q043-P03</t>
  </si>
  <si>
    <t>Ajoute le point professionnel : simulation, avec preuve, contrôle et décision en cas d’écart.</t>
  </si>
  <si>
    <t>Q043-P04</t>
  </si>
  <si>
    <t>Ajoute le point professionnel : commande ferme, avec preuve, contrôle et décision en cas d’écart.</t>
  </si>
  <si>
    <t>Q043-P05</t>
  </si>
  <si>
    <t>Critère PRO non utilisé Q043</t>
  </si>
  <si>
    <t>Q043-C01</t>
  </si>
  <si>
    <t>Ajoute ce point terrain : DQE, puis indique ce que tu contrôles et ce que tu notes.</t>
  </si>
  <si>
    <t>Q043-C02</t>
  </si>
  <si>
    <t>Ajoute ce point terrain : quantités, puis indique ce que tu contrôles et ce que tu notes.</t>
  </si>
  <si>
    <t>quantites</t>
  </si>
  <si>
    <t>Q043-C03</t>
  </si>
  <si>
    <t>Q043-C04</t>
  </si>
  <si>
    <t>Q043-C05</t>
  </si>
  <si>
    <t>Critère CFA non utilisé Q043</t>
  </si>
  <si>
    <t>Q044-P01</t>
  </si>
  <si>
    <t>Ajoute le point professionnel : acceptabilité, avec preuve, contrôle et décision en cas d’écart.</t>
  </si>
  <si>
    <t>acceptabilite</t>
  </si>
  <si>
    <t>Q044-P02</t>
  </si>
  <si>
    <t>Q044-P03</t>
  </si>
  <si>
    <t>Ajoute le point professionnel : disponibilité, avec preuve, contrôle et décision en cas d’écart.</t>
  </si>
  <si>
    <t>disponibilite</t>
  </si>
  <si>
    <t>Q044-P04</t>
  </si>
  <si>
    <t>Ajoute le point professionnel : origine, avec preuve, contrôle et décision en cas d’écart.</t>
  </si>
  <si>
    <t>Q044-P05</t>
  </si>
  <si>
    <t>Critère PRO non utilisé Q044</t>
  </si>
  <si>
    <t>Q044-C01</t>
  </si>
  <si>
    <t>Q044-C02</t>
  </si>
  <si>
    <t>Q044-C03</t>
  </si>
  <si>
    <t>Q044-C04</t>
  </si>
  <si>
    <t>Ajoute ce point terrain : disponible, puis indique ce que tu contrôles et ce que tu notes.</t>
  </si>
  <si>
    <t>Q044-C05</t>
  </si>
  <si>
    <t>Critère CFA non utilisé Q044</t>
  </si>
  <si>
    <t>Q045-P01</t>
  </si>
  <si>
    <t>Q045-P02</t>
  </si>
  <si>
    <t>Ajoute le point professionnel : fréquences, avec preuve, contrôle et décision en cas d’écart.</t>
  </si>
  <si>
    <t>frequences</t>
  </si>
  <si>
    <t>Q045-P03</t>
  </si>
  <si>
    <t>Ajoute le point professionnel : substitutions, avec preuve, contrôle et décision en cas d’écart.</t>
  </si>
  <si>
    <t>Q045-P04</t>
  </si>
  <si>
    <t>Ajoute le point professionnel : engagements, avec preuve, contrôle et décision en cas d’écart.</t>
  </si>
  <si>
    <t>Q045-P05</t>
  </si>
  <si>
    <t>Critère PRO non utilisé Q045</t>
  </si>
  <si>
    <t>Q045-C01</t>
  </si>
  <si>
    <t>Q045-C02</t>
  </si>
  <si>
    <t>Ajoute ce point terrain : produits, puis indique ce que tu contrôles et ce que tu notes.</t>
  </si>
  <si>
    <t>Q045-C03</t>
  </si>
  <si>
    <t>Ajoute ce point terrain : périodes, puis indique ce que tu contrôles et ce que tu notes.</t>
  </si>
  <si>
    <t>periodes</t>
  </si>
  <si>
    <t>Q045-C04</t>
  </si>
  <si>
    <t>Ajoute ce point terrain : prévoir, puis indique ce que tu contrôles et ce que tu notes.</t>
  </si>
  <si>
    <t>prevoir</t>
  </si>
  <si>
    <t>Q045-C05</t>
  </si>
  <si>
    <t>Critère CFA non utilisé Q045</t>
  </si>
  <si>
    <t>Q046-P01</t>
  </si>
  <si>
    <t>Q046-P02</t>
  </si>
  <si>
    <t>Ajoute le point professionnel : coûts cachés, avec preuve, contrôle et décision en cas d’écart.</t>
  </si>
  <si>
    <t>couts caches</t>
  </si>
  <si>
    <t>couts</t>
  </si>
  <si>
    <t>Q046-P03</t>
  </si>
  <si>
    <t>Ajoute le point professionnel : recettes, avec preuve, contrôle et décision en cas d’écart.</t>
  </si>
  <si>
    <t>Q046-P04</t>
  </si>
  <si>
    <t>Q046-P05</t>
  </si>
  <si>
    <t>Critère PRO non utilisé Q046</t>
  </si>
  <si>
    <t>Q046-C01</t>
  </si>
  <si>
    <t>Ajoute ce point terrain : cuisine, puis indique ce que tu contrôles et ce que tu notes.</t>
  </si>
  <si>
    <t>Q046-C02</t>
  </si>
  <si>
    <t>Ajoute ce point terrain : acheteur, puis indique ce que tu contrôles et ce que tu notes.</t>
  </si>
  <si>
    <t>Q046-C03</t>
  </si>
  <si>
    <t>Q046-C04</t>
  </si>
  <si>
    <t>Ajoute ce point terrain : réaliste, puis indique ce que tu contrôles et ce que tu notes.</t>
  </si>
  <si>
    <t>realiste</t>
  </si>
  <si>
    <t>Q046-C05</t>
  </si>
  <si>
    <t>Critère CFA non utilisé Q046</t>
  </si>
  <si>
    <t>Q047-P01</t>
  </si>
  <si>
    <t>Ajoute le point professionnel : règles identiques, avec preuve, contrôle et décision en cas d’écart.</t>
  </si>
  <si>
    <t>regles identiques</t>
  </si>
  <si>
    <t>Q047-P02</t>
  </si>
  <si>
    <t>Ajoute le point professionnel : critères annoncés, avec preuve, contrôle et décision en cas d’écart.</t>
  </si>
  <si>
    <t>criteres annonces</t>
  </si>
  <si>
    <t>Q047-P03</t>
  </si>
  <si>
    <t>Ajoute le point professionnel : traçabilité évaluation, avec preuve, contrôle et décision en cas d’écart.</t>
  </si>
  <si>
    <t>tracabilite evaluation</t>
  </si>
  <si>
    <t>Q047-P04</t>
  </si>
  <si>
    <t>Ajoute le point professionnel : preuve, avec preuve, contrôle et décision en cas d’écart.</t>
  </si>
  <si>
    <t>Q047-P05</t>
  </si>
  <si>
    <t>Critère PRO non utilisé Q047</t>
  </si>
  <si>
    <t>Q047-C01</t>
  </si>
  <si>
    <t>Ajoute ce point terrain : échantillon, puis indique ce que tu contrôles et ce que tu notes.</t>
  </si>
  <si>
    <t>echantillon</t>
  </si>
  <si>
    <t>Q047-C02</t>
  </si>
  <si>
    <t>Q047-C03</t>
  </si>
  <si>
    <t>Ajoute ce point terrain : essai, puis indique ce que tu contrôles et ce que tu notes.</t>
  </si>
  <si>
    <t>Q047-C04</t>
  </si>
  <si>
    <t>Ajoute ce point terrain : dégustation, puis indique ce que tu contrôles et ce que tu notes.</t>
  </si>
  <si>
    <t>degustation</t>
  </si>
  <si>
    <t>Q047-C05</t>
  </si>
  <si>
    <t>Critère CFA non utilisé Q047</t>
  </si>
  <si>
    <t>Q048-P01</t>
  </si>
  <si>
    <t>Ajoute le point professionnel : sourcing égalitaire, avec preuve, contrôle et décision en cas d’écart.</t>
  </si>
  <si>
    <t>sourcing egalitaire</t>
  </si>
  <si>
    <t>égalitaire</t>
  </si>
  <si>
    <t>Q048-P02</t>
  </si>
  <si>
    <t>Q048-P03</t>
  </si>
  <si>
    <t>Ajoute le point professionnel : contraintes filière, avec preuve, contrôle et décision en cas d’écart.</t>
  </si>
  <si>
    <t>contraintes filiere</t>
  </si>
  <si>
    <t>Q048-P04</t>
  </si>
  <si>
    <t>Ajoute le point professionnel : favoritisme, avec preuve, contrôle et décision en cas d’écart.</t>
  </si>
  <si>
    <t>Q048-P05</t>
  </si>
  <si>
    <t>Critère PRO non utilisé Q048</t>
  </si>
  <si>
    <t>Q048-C01</t>
  </si>
  <si>
    <t>Ajoute ce point terrain : visite, puis indique ce que tu contrôles et ce que tu notes.</t>
  </si>
  <si>
    <t>Q048-C02</t>
  </si>
  <si>
    <t>Q048-C03</t>
  </si>
  <si>
    <t>Ajoute ce point terrain : contraintes, puis indique ce que tu contrôles et ce que tu notes.</t>
  </si>
  <si>
    <t>Q048-C04</t>
  </si>
  <si>
    <t>Q048-C05</t>
  </si>
  <si>
    <t>Critère CFA non utilisé Q048</t>
  </si>
  <si>
    <t>Q049-P01</t>
  </si>
  <si>
    <t>Ajoute le point professionnel : marché fractionné, avec preuve, contrôle et décision en cas d’écart.</t>
  </si>
  <si>
    <t>marche fractionne</t>
  </si>
  <si>
    <t>Q049-P02</t>
  </si>
  <si>
    <t>Ajoute le point professionnel : bons de commande, avec preuve, contrôle et décision en cas d’écart.</t>
  </si>
  <si>
    <t>Q049-P03</t>
  </si>
  <si>
    <t>Ajoute le point professionnel : groupement, avec preuve, contrôle et décision en cas d’écart.</t>
  </si>
  <si>
    <t>Q049-P04</t>
  </si>
  <si>
    <t>Ajoute le point professionnel : simplification, avec preuve, contrôle et décision en cas d’écart.</t>
  </si>
  <si>
    <t>Q049-P05</t>
  </si>
  <si>
    <t>Critère PRO non utilisé Q049</t>
  </si>
  <si>
    <t>Q049-C01</t>
  </si>
  <si>
    <t>Ajoute ce point terrain : petits producteurs, puis indique ce que tu contrôles et ce que tu notes.</t>
  </si>
  <si>
    <t>Q049-C02</t>
  </si>
  <si>
    <t>Q049-C03</t>
  </si>
  <si>
    <t>Q049-C04</t>
  </si>
  <si>
    <t>Ajoute ce point terrain : délais, puis indique ce que tu contrôles et ce que tu notes.</t>
  </si>
  <si>
    <t>Q049-C05</t>
  </si>
  <si>
    <t>Critère CFA non utilisé Q049</t>
  </si>
  <si>
    <t>Q050-P01</t>
  </si>
  <si>
    <t>Ajoute le point professionnel : mutualiser, avec preuve, contrôle et décision en cas d’écart.</t>
  </si>
  <si>
    <t>Q050-P02</t>
  </si>
  <si>
    <t>Ajoute le point professionnel : accès PME, avec preuve, contrôle et décision en cas d’écart.</t>
  </si>
  <si>
    <t>acces PME</t>
  </si>
  <si>
    <t>accès</t>
  </si>
  <si>
    <t>acces</t>
  </si>
  <si>
    <t>Q050-P03</t>
  </si>
  <si>
    <t>Q050-P04</t>
  </si>
  <si>
    <t>Ajoute le point professionnel : allotissement, avec preuve, contrôle et décision en cas d’écart.</t>
  </si>
  <si>
    <t>Q050-P05</t>
  </si>
  <si>
    <t>Critère PRO non utilisé Q050</t>
  </si>
  <si>
    <t>Q050-C01</t>
  </si>
  <si>
    <t>Ajoute ce point terrain : groupement, puis indique ce que tu contrôles et ce que tu notes.</t>
  </si>
  <si>
    <t>Q050-C02</t>
  </si>
  <si>
    <t>Ajoute ce point terrain : besoins, puis indique ce que tu contrôles et ce que tu notes.</t>
  </si>
  <si>
    <t>Q050-C03</t>
  </si>
  <si>
    <t>Q050-C04</t>
  </si>
  <si>
    <t>Q050-C05</t>
  </si>
  <si>
    <t>Critère CFA non utilisé Q050</t>
  </si>
  <si>
    <t>Q051-P01</t>
  </si>
  <si>
    <t>Ajoute le point professionnel : multi-attributaire, avec preuve, contrôle et décision en cas d’écart.</t>
  </si>
  <si>
    <t>Q051-P02</t>
  </si>
  <si>
    <t>Ajoute le point professionnel : règles d’attribution, avec preuve, contrôle et décision en cas d’écart.</t>
  </si>
  <si>
    <t>regles d’attribution</t>
  </si>
  <si>
    <t>Q051-P03</t>
  </si>
  <si>
    <t>Ajoute le point professionnel : diversification, avec preuve, contrôle et décision en cas d’écart.</t>
  </si>
  <si>
    <t>Q051-P04</t>
  </si>
  <si>
    <t>Q051-P05</t>
  </si>
  <si>
    <t>Critère PRO non utilisé Q051</t>
  </si>
  <si>
    <t>Q051-C01</t>
  </si>
  <si>
    <t>Ajoute ce point terrain : plusieurs fournisseurs, puis indique ce que tu contrôles et ce que tu notes.</t>
  </si>
  <si>
    <t>plusieurs</t>
  </si>
  <si>
    <t>Q051-C02</t>
  </si>
  <si>
    <t>Ajoute ce point terrain : approvisionnement, puis indique ce que tu contrôles et ce que tu notes.</t>
  </si>
  <si>
    <t>Q051-C03</t>
  </si>
  <si>
    <t>Ajoute ce point terrain : rupture, puis indique ce que tu contrôles et ce que tu notes.</t>
  </si>
  <si>
    <t>Q051-C04</t>
  </si>
  <si>
    <t>Q051-C05</t>
  </si>
  <si>
    <t>Critère CFA non utilisé Q051</t>
  </si>
  <si>
    <t>Q052-P01</t>
  </si>
  <si>
    <t>Q052-P02</t>
  </si>
  <si>
    <t>Ajoute le point professionnel : ajustements saisonniers, avec preuve, contrôle et décision en cas d’écart.</t>
  </si>
  <si>
    <t>ajustements</t>
  </si>
  <si>
    <t>saisonniers</t>
  </si>
  <si>
    <t>Q052-P03</t>
  </si>
  <si>
    <t>Ajoute le point professionnel : familles, avec preuve, contrôle et décision en cas d’écart.</t>
  </si>
  <si>
    <t>Q052-P04</t>
  </si>
  <si>
    <t>Q052-P05</t>
  </si>
  <si>
    <t>Critère PRO non utilisé Q052</t>
  </si>
  <si>
    <t>Q052-C01</t>
  </si>
  <si>
    <t>Ajoute ce point terrain : accord cadre, puis indique ce que tu contrôles et ce que tu notes.</t>
  </si>
  <si>
    <t>cadre</t>
  </si>
  <si>
    <t>Q052-C02</t>
  </si>
  <si>
    <t>Ajoute ce point terrain : commander, puis indique ce que tu contrôles et ce que tu notes.</t>
  </si>
  <si>
    <t>Q052-C03</t>
  </si>
  <si>
    <t>Q052-C04</t>
  </si>
  <si>
    <t>Q052-C05</t>
  </si>
  <si>
    <t>Critère CFA non utilisé Q052</t>
  </si>
  <si>
    <t>Q053-P01</t>
  </si>
  <si>
    <t>Ajoute le point professionnel : indicateurs, avec preuve, contrôle et décision en cas d’écart.</t>
  </si>
  <si>
    <t>Q053-P02</t>
  </si>
  <si>
    <t>Q053-P03</t>
  </si>
  <si>
    <t>échéances</t>
  </si>
  <si>
    <t>Ajoute le point professionnel : échéances, avec preuve, contrôle et décision en cas d’écart.</t>
  </si>
  <si>
    <t>echeances</t>
  </si>
  <si>
    <t>Q053-P04</t>
  </si>
  <si>
    <t>actions correctives</t>
  </si>
  <si>
    <t>Ajoute le point professionnel : actions correctives, avec preuve, contrôle et décision en cas d’écart.</t>
  </si>
  <si>
    <t>actions</t>
  </si>
  <si>
    <t>correctives</t>
  </si>
  <si>
    <t>Q053-P05</t>
  </si>
  <si>
    <t>Critère PRO non utilisé Q053</t>
  </si>
  <si>
    <t>Q053-C01</t>
  </si>
  <si>
    <t>Ajoute ce point terrain : progrès, puis indique ce que tu contrôles et ce que tu notes.</t>
  </si>
  <si>
    <t>progres</t>
  </si>
  <si>
    <t>Q053-C02</t>
  </si>
  <si>
    <t>Q053-C03</t>
  </si>
  <si>
    <t>Ajoute ce point terrain : amélioration, puis indique ce que tu contrôles et ce que tu notes.</t>
  </si>
  <si>
    <t>amelioration</t>
  </si>
  <si>
    <t>Q053-C04</t>
  </si>
  <si>
    <t>Q053-C05</t>
  </si>
  <si>
    <t>Critère CFA non utilisé Q053</t>
  </si>
  <si>
    <t>Q054-P01</t>
  </si>
  <si>
    <t>Ajoute le point professionnel : historique, avec preuve, contrôle et décision en cas d’écart.</t>
  </si>
  <si>
    <t>Q054-P02</t>
  </si>
  <si>
    <t>Ajoute le point professionnel : ratios, avec preuve, contrôle et décision en cas d’écart.</t>
  </si>
  <si>
    <t>Q054-P03</t>
  </si>
  <si>
    <t>Q054-P04</t>
  </si>
  <si>
    <t>priorités clauses</t>
  </si>
  <si>
    <t>Ajoute le point professionnel : priorités clauses, avec preuve, contrôle et décision en cas d’écart.</t>
  </si>
  <si>
    <t>priorites clauses</t>
  </si>
  <si>
    <t>priorités</t>
  </si>
  <si>
    <t>priorites</t>
  </si>
  <si>
    <t>Q054-P05</t>
  </si>
  <si>
    <t>Critère PRO non utilisé Q054</t>
  </si>
  <si>
    <t>Q054-C01</t>
  </si>
  <si>
    <t>Ajoute ce point terrain : année précédente, puis indique ce que tu contrôles et ce que tu notes.</t>
  </si>
  <si>
    <t>annee precedente</t>
  </si>
  <si>
    <t>Q054-C02</t>
  </si>
  <si>
    <t>Q054-C03</t>
  </si>
  <si>
    <t>Ajoute ce point terrain : progresser, puis indique ce que tu contrôles et ce que tu notes.</t>
  </si>
  <si>
    <t>Q054-C04</t>
  </si>
  <si>
    <t>Ajoute ce point terrain : diagnostic, puis indique ce que tu contrôles et ce que tu notes.</t>
  </si>
  <si>
    <t>Q054-C05</t>
  </si>
  <si>
    <t>Critère CFA non utilisé Q054</t>
  </si>
  <si>
    <t>Q055-P01</t>
  </si>
  <si>
    <t>Q055-P02</t>
  </si>
  <si>
    <t>Ajoute le point professionnel : labels, avec preuve, contrôle et décision en cas d’écart.</t>
  </si>
  <si>
    <t>Q055-P03</t>
  </si>
  <si>
    <t>risques dépendance</t>
  </si>
  <si>
    <t>Ajoute le point professionnel : risques dépendance, avec preuve, contrôle et décision en cas d’écart.</t>
  </si>
  <si>
    <t>risques dependance</t>
  </si>
  <si>
    <t>risques</t>
  </si>
  <si>
    <t>Q055-P04</t>
  </si>
  <si>
    <t>Q055-P05</t>
  </si>
  <si>
    <t>Critère PRO non utilisé Q055</t>
  </si>
  <si>
    <t>Q055-C01</t>
  </si>
  <si>
    <t>Q055-C02</t>
  </si>
  <si>
    <t>Q055-C03</t>
  </si>
  <si>
    <t>Q055-C04</t>
  </si>
  <si>
    <t>Q055-C05</t>
  </si>
  <si>
    <t>Critère CFA non utilisé Q055</t>
  </si>
  <si>
    <t>Q056-P01</t>
  </si>
  <si>
    <t>Ajoute le point professionnel : CNRC, avec preuve, contrôle et décision en cas d’écart.</t>
  </si>
  <si>
    <t>Q056-P02</t>
  </si>
  <si>
    <t>Q056-P03</t>
  </si>
  <si>
    <t>prestations</t>
  </si>
  <si>
    <t>Ajoute le point professionnel : prestations, avec preuve, contrôle et décision en cas d’écart.</t>
  </si>
  <si>
    <t>Q056-P04</t>
  </si>
  <si>
    <t>Q056-P05</t>
  </si>
  <si>
    <t>contrôles</t>
  </si>
  <si>
    <t>Ajoute le point professionnel : contrôles, avec preuve, contrôle et décision en cas d’écart.</t>
  </si>
  <si>
    <t>controles</t>
  </si>
  <si>
    <t>Q056-C01</t>
  </si>
  <si>
    <t>Ajoute ce point terrain : clausier, puis indique ce que tu contrôles et ce que tu notes.</t>
  </si>
  <si>
    <t>Q056-C02</t>
  </si>
  <si>
    <t>Ajoute ce point terrain : clauses, puis indique ce que tu contrôles et ce que tu notes.</t>
  </si>
  <si>
    <t>Q056-C03</t>
  </si>
  <si>
    <t>Ajoute ce point terrain : EGAlim, puis indique ce que tu contrôles et ce que tu notes.</t>
  </si>
  <si>
    <t>Q056-C04</t>
  </si>
  <si>
    <t>Ajoute ce point terrain : exemple, puis indique ce que tu contrôles et ce que tu notes.</t>
  </si>
  <si>
    <t>Q056-C05</t>
  </si>
  <si>
    <t>Critère CFA non utilisé Q056</t>
  </si>
  <si>
    <t>Q057-P01</t>
  </si>
  <si>
    <t>Ajoute le point professionnel : spécifications, avec preuve, contrôle et décision en cas d’écart.</t>
  </si>
  <si>
    <t>specifications</t>
  </si>
  <si>
    <t>Q057-P02</t>
  </si>
  <si>
    <t>Ajoute le point professionnel : conditionnements, avec preuve, contrôle et décision en cas d’écart.</t>
  </si>
  <si>
    <t>Q057-P03</t>
  </si>
  <si>
    <t>Ajoute le point professionnel : substitution, avec preuve, contrôle et décision en cas d’écart.</t>
  </si>
  <si>
    <t>Q057-P04</t>
  </si>
  <si>
    <t>Q057-P05</t>
  </si>
  <si>
    <t>Critère PRO non utilisé Q057</t>
  </si>
  <si>
    <t>Q057-C01</t>
  </si>
  <si>
    <t>Ajoute ce point terrain : CCTP, puis indique ce que tu contrôles et ce que tu notes.</t>
  </si>
  <si>
    <t>Q057-C02</t>
  </si>
  <si>
    <t>Q057-C03</t>
  </si>
  <si>
    <t>Q057-C04</t>
  </si>
  <si>
    <t>Q057-C05</t>
  </si>
  <si>
    <t>Critère CFA non utilisé Q057</t>
  </si>
  <si>
    <t>Q058-P01</t>
  </si>
  <si>
    <t>Ajoute le point professionnel : révision prix, avec preuve, contrôle et décision en cas d’écart.</t>
  </si>
  <si>
    <t>revision prix</t>
  </si>
  <si>
    <t>Q058-P02</t>
  </si>
  <si>
    <t>Q058-P03</t>
  </si>
  <si>
    <t>résiliation</t>
  </si>
  <si>
    <t>Ajoute le point professionnel : résiliation, avec preuve, contrôle et décision en cas d’écart.</t>
  </si>
  <si>
    <t>resiliation</t>
  </si>
  <si>
    <t>Q058-P04</t>
  </si>
  <si>
    <t>contrôle exécution</t>
  </si>
  <si>
    <t>Ajoute le point professionnel : contrôle exécution, avec preuve, contrôle et décision en cas d’écart.</t>
  </si>
  <si>
    <t>controle execution</t>
  </si>
  <si>
    <t>Q058-P05</t>
  </si>
  <si>
    <t>Critère PRO non utilisé Q058</t>
  </si>
  <si>
    <t>Q058-C01</t>
  </si>
  <si>
    <t>Ajoute ce point terrain : CCAP, puis indique ce que tu contrôles et ce que tu notes.</t>
  </si>
  <si>
    <t>Q058-C02</t>
  </si>
  <si>
    <t>Q058-C03</t>
  </si>
  <si>
    <t>Ajoute ce point terrain : pénalités, puis indique ce que tu contrôles et ce que tu notes.</t>
  </si>
  <si>
    <t>Q058-C04</t>
  </si>
  <si>
    <t>Ajoute ce point terrain : documents, puis indique ce que tu contrôles et ce que tu notes.</t>
  </si>
  <si>
    <t>Q058-C05</t>
  </si>
  <si>
    <t>Critère CFA non utilisé Q058</t>
  </si>
  <si>
    <t>Q059-P01</t>
  </si>
  <si>
    <t>Ajoute le point professionnel : catégories éligibles, avec preuve, contrôle et décision en cas d’écart.</t>
  </si>
  <si>
    <t>categories eligibles</t>
  </si>
  <si>
    <t>catégories</t>
  </si>
  <si>
    <t>categories</t>
  </si>
  <si>
    <t>Q059-P02</t>
  </si>
  <si>
    <t>Q059-P03</t>
  </si>
  <si>
    <t>Ajoute le point professionnel : contrôle, avec preuve, contrôle et décision en cas d’écart.</t>
  </si>
  <si>
    <t>Q059-P04</t>
  </si>
  <si>
    <t>Q059-P05</t>
  </si>
  <si>
    <t>Critère PRO non utilisé Q059</t>
  </si>
  <si>
    <t>Q059-C01</t>
  </si>
  <si>
    <t>Q059-C02</t>
  </si>
  <si>
    <t>Q059-C03</t>
  </si>
  <si>
    <t>Ajoute ce point terrain : preuves, puis indique ce que tu contrôles et ce que tu notes.</t>
  </si>
  <si>
    <t>Q059-C04</t>
  </si>
  <si>
    <t>Ajoute ce point terrain : objectifs, puis indique ce que tu contrôles et ce que tu notes.</t>
  </si>
  <si>
    <t>Q059-C05</t>
  </si>
  <si>
    <t>Critère CFA non utilisé Q059</t>
  </si>
  <si>
    <t>Q060-P01</t>
  </si>
  <si>
    <t>Ajoute le point professionnel : lignes bio, avec preuve, contrôle et décision en cas d’écart.</t>
  </si>
  <si>
    <t>Q060-P02</t>
  </si>
  <si>
    <t>Ajoute le point professionnel : équivalent, avec preuve, contrôle et décision en cas d’écart.</t>
  </si>
  <si>
    <t>Q060-P03</t>
  </si>
  <si>
    <t>suivi HT</t>
  </si>
  <si>
    <t>Ajoute le point professionnel : suivi HT, avec preuve, contrôle et décision en cas d’écart.</t>
  </si>
  <si>
    <t>Q060-P04</t>
  </si>
  <si>
    <t>substitution non bio</t>
  </si>
  <si>
    <t>Ajoute le point professionnel : substitution non bio, avec preuve, contrôle et décision en cas d’écart.</t>
  </si>
  <si>
    <t>Q060-P05</t>
  </si>
  <si>
    <t>Critère PRO non utilisé Q060</t>
  </si>
  <si>
    <t>Q060-C01</t>
  </si>
  <si>
    <t>Q060-C02</t>
  </si>
  <si>
    <t>Q060-C03</t>
  </si>
  <si>
    <t>Q060-C04</t>
  </si>
  <si>
    <t>Q060-C05</t>
  </si>
  <si>
    <t>Critère CFA non utilisé Q060</t>
  </si>
  <si>
    <t>Q061-P01</t>
  </si>
  <si>
    <t>Ajoute le point professionnel : caractéristiques, avec preuve, contrôle et décision en cas d’écart.</t>
  </si>
  <si>
    <t>caracteristiques</t>
  </si>
  <si>
    <t>Q061-P02</t>
  </si>
  <si>
    <t>Ajoute le point professionnel : référence fermée, avec preuve, contrôle et décision en cas d’écart.</t>
  </si>
  <si>
    <t>reference fermee</t>
  </si>
  <si>
    <t>référence</t>
  </si>
  <si>
    <t>reference</t>
  </si>
  <si>
    <t>Q061-P03</t>
  </si>
  <si>
    <t>signe qualité</t>
  </si>
  <si>
    <t>Ajoute le point professionnel : signe qualité, avec preuve, contrôle et décision en cas d’écart.</t>
  </si>
  <si>
    <t>signe qualite</t>
  </si>
  <si>
    <t>signe</t>
  </si>
  <si>
    <t>Q061-P04</t>
  </si>
  <si>
    <t>Q061-P05</t>
  </si>
  <si>
    <t>Critère PRO non utilisé Q061</t>
  </si>
  <si>
    <t>Q061-C01</t>
  </si>
  <si>
    <t>Q061-C02</t>
  </si>
  <si>
    <t>Q061-C03</t>
  </si>
  <si>
    <t>Ajoute ce point terrain : justificatif, puis indique ce que tu contrôles et ce que tu notes.</t>
  </si>
  <si>
    <t>Q061-C04</t>
  </si>
  <si>
    <t>Ajoute ce point terrain : demander, puis indique ce que tu contrôles et ce que tu notes.</t>
  </si>
  <si>
    <t>Q061-C05</t>
  </si>
  <si>
    <t>Critère CFA non utilisé Q061</t>
  </si>
  <si>
    <t>Q062-P01</t>
  </si>
  <si>
    <t>Ajoute le point professionnel : substitutions validées, avec preuve, contrôle et décision en cas d’écart.</t>
  </si>
  <si>
    <t>substitutions validees</t>
  </si>
  <si>
    <t>validées</t>
  </si>
  <si>
    <t>Q062-P02</t>
  </si>
  <si>
    <t>Ajoute le point professionnel : qualité attendue, avec preuve, contrôle et décision en cas d’écart.</t>
  </si>
  <si>
    <t>qualite attendue</t>
  </si>
  <si>
    <t>Q062-P03</t>
  </si>
  <si>
    <t>adaptation prix</t>
  </si>
  <si>
    <t>Ajoute le point professionnel : adaptation prix, avec preuve, contrôle et décision en cas d’écart.</t>
  </si>
  <si>
    <t>adaptation</t>
  </si>
  <si>
    <t>Q062-P04</t>
  </si>
  <si>
    <t>Q062-P05</t>
  </si>
  <si>
    <t>Critère PRO non utilisé Q062</t>
  </si>
  <si>
    <t>Q062-C01</t>
  </si>
  <si>
    <t>Q062-C02</t>
  </si>
  <si>
    <t>Ajoute ce point terrain : calendrier, puis indique ce que tu contrôles et ce que tu notes.</t>
  </si>
  <si>
    <t>Q062-C03</t>
  </si>
  <si>
    <t>Ajoute ce point terrain : remplacement, puis indique ce que tu contrôles et ce que tu notes.</t>
  </si>
  <si>
    <t>Q062-C04</t>
  </si>
  <si>
    <t>Q062-C05</t>
  </si>
  <si>
    <t>Critère CFA non utilisé Q062</t>
  </si>
  <si>
    <t>Q063-P01</t>
  </si>
  <si>
    <t>Ajoute le point professionnel : déchets, avec preuve, contrôle et décision en cas d’écart.</t>
  </si>
  <si>
    <t>Q063-P02</t>
  </si>
  <si>
    <t>Ajoute le point professionnel : portionnement, avec preuve, contrôle et décision en cas d’écart.</t>
  </si>
  <si>
    <t>Q063-P03</t>
  </si>
  <si>
    <t>coût réel</t>
  </si>
  <si>
    <t>Ajoute le point professionnel : coût réel, avec preuve, contrôle et décision en cas d’écart.</t>
  </si>
  <si>
    <t>cout reel</t>
  </si>
  <si>
    <t>Q063-P04</t>
  </si>
  <si>
    <t>production</t>
  </si>
  <si>
    <t>Ajoute le point professionnel : production, avec preuve, contrôle et décision en cas d’écart.</t>
  </si>
  <si>
    <t>Q063-P05</t>
  </si>
  <si>
    <t>Critère PRO non utilisé Q063</t>
  </si>
  <si>
    <t>Q063-C01</t>
  </si>
  <si>
    <t>Ajoute ce point terrain : conditionnement, puis indique ce que tu contrôles et ce que tu notes.</t>
  </si>
  <si>
    <t>Q063-C02</t>
  </si>
  <si>
    <t>Ajoute ce point terrain : format, puis indique ce que tu contrôles et ce que tu notes.</t>
  </si>
  <si>
    <t>Q063-C03</t>
  </si>
  <si>
    <t>Q063-C04</t>
  </si>
  <si>
    <t>Q063-C05</t>
  </si>
  <si>
    <t>Critère CFA non utilisé Q063</t>
  </si>
  <si>
    <t>Q064-P01</t>
  </si>
  <si>
    <t>Ajoute le point professionnel : réemployable, avec preuve, contrôle et décision en cas d’écart.</t>
  </si>
  <si>
    <t>reemployable</t>
  </si>
  <si>
    <t>Q064-P02</t>
  </si>
  <si>
    <t>Ajoute le point professionnel : vrac maîtrisé, avec preuve, contrôle et décision en cas d’écart.</t>
  </si>
  <si>
    <t>vrac maitrise</t>
  </si>
  <si>
    <t>maîtrisé</t>
  </si>
  <si>
    <t>Q064-P03</t>
  </si>
  <si>
    <t>reporting déchets</t>
  </si>
  <si>
    <t>Ajoute le point professionnel : reporting déchets, avec preuve, contrôle et décision en cas d’écart.</t>
  </si>
  <si>
    <t>reporting dechets</t>
  </si>
  <si>
    <t>Q064-P04</t>
  </si>
  <si>
    <t>Q064-P05</t>
  </si>
  <si>
    <t>Critère PRO non utilisé Q064</t>
  </si>
  <si>
    <t>Q064-C01</t>
  </si>
  <si>
    <t>Ajoute ce point terrain : emballages, puis indique ce que tu contrôles et ce que tu notes.</t>
  </si>
  <si>
    <t>Q064-C02</t>
  </si>
  <si>
    <t>Ajoute ce point terrain : réduire, puis indique ce que tu contrôles et ce que tu notes.</t>
  </si>
  <si>
    <t>reduire</t>
  </si>
  <si>
    <t>Q064-C03</t>
  </si>
  <si>
    <t>Ajoute ce point terrain : reprise, puis indique ce que tu contrôles et ce que tu notes.</t>
  </si>
  <si>
    <t>Q064-C04</t>
  </si>
  <si>
    <t>Ajoute ce point terrain : recyclable, puis indique ce que tu contrôles et ce que tu notes.</t>
  </si>
  <si>
    <t>Q064-C05</t>
  </si>
  <si>
    <t>Critère CFA non utilisé Q064</t>
  </si>
  <si>
    <t>Q065-P01</t>
  </si>
  <si>
    <t>Ajoute le point professionnel : BL, avec preuve, contrôle et décision en cas d’écart.</t>
  </si>
  <si>
    <t>Q065-P02</t>
  </si>
  <si>
    <t>Q065-P03</t>
  </si>
  <si>
    <t>Q065-P04</t>
  </si>
  <si>
    <t>Ajoute le point professionnel : satellites, avec preuve, contrôle et décision en cas d’écart.</t>
  </si>
  <si>
    <t>Q065-P05</t>
  </si>
  <si>
    <t>continuité service</t>
  </si>
  <si>
    <t>Ajoute le point professionnel : continuité service, avec preuve, contrôle et décision en cas d’écart.</t>
  </si>
  <si>
    <t>continuite service</t>
  </si>
  <si>
    <t>Q065-C01</t>
  </si>
  <si>
    <t>Q065-C02</t>
  </si>
  <si>
    <t>Ajoute ce point terrain : horaires, puis indique ce que tu contrôles et ce que tu notes.</t>
  </si>
  <si>
    <t>Q065-C03</t>
  </si>
  <si>
    <t>Ajoute ce point terrain : température, puis indique ce que tu contrôles et ce que tu notes.</t>
  </si>
  <si>
    <t>Q065-C04</t>
  </si>
  <si>
    <t>Q065-C05</t>
  </si>
  <si>
    <t>Critère CFA non utilisé Q065</t>
  </si>
  <si>
    <t>Q066-P01</t>
  </si>
  <si>
    <t>Ajoute le point professionnel : tolérances, avec preuve, contrôle et décision en cas d’écart.</t>
  </si>
  <si>
    <t>tolerances</t>
  </si>
  <si>
    <t>Q066-P02</t>
  </si>
  <si>
    <t>Ajoute le point professionnel : réserves, avec preuve, contrôle et décision en cas d’écart.</t>
  </si>
  <si>
    <t>reserves</t>
  </si>
  <si>
    <t>Q066-P03</t>
  </si>
  <si>
    <t>litiges</t>
  </si>
  <si>
    <t>Ajoute le point professionnel : litiges, avec preuve, contrôle et décision en cas d’écart.</t>
  </si>
  <si>
    <t>Q066-P04</t>
  </si>
  <si>
    <t>Ajoute le point professionnel : remplacement, avec preuve, contrôle et décision en cas d’écart.</t>
  </si>
  <si>
    <t>Q066-P05</t>
  </si>
  <si>
    <t>Critère PRO non utilisé Q066</t>
  </si>
  <si>
    <t>Q066-C01</t>
  </si>
  <si>
    <t>Ajoute ce point terrain : réception, puis indique ce que tu contrôles et ce que tu notes.</t>
  </si>
  <si>
    <t>Q066-C02</t>
  </si>
  <si>
    <t>Q066-C03</t>
  </si>
  <si>
    <t>Ajoute ce point terrain : état, puis indique ce que tu contrôles et ce que tu notes.</t>
  </si>
  <si>
    <t>etat</t>
  </si>
  <si>
    <t>Q066-C04</t>
  </si>
  <si>
    <t>Q066-C05</t>
  </si>
  <si>
    <t>Critère CFA non utilisé Q066</t>
  </si>
  <si>
    <t>Q067-P01</t>
  </si>
  <si>
    <t>Ajoute le point professionnel : autorisée, avec preuve, contrôle et décision en cas d’écart.</t>
  </si>
  <si>
    <t>autorisee</t>
  </si>
  <si>
    <t>Q067-P02</t>
  </si>
  <si>
    <t>Ajoute le point professionnel : tracée, avec preuve, contrôle et décision en cas d’écart.</t>
  </si>
  <si>
    <t>tracee</t>
  </si>
  <si>
    <t>Q067-P03</t>
  </si>
  <si>
    <t>compatible EGAlim</t>
  </si>
  <si>
    <t>Ajoute le point professionnel : compatible EGAlim, avec preuve, contrôle et décision en cas d’écart.</t>
  </si>
  <si>
    <t>compatible</t>
  </si>
  <si>
    <t>Q067-P04</t>
  </si>
  <si>
    <t>validation acheteur</t>
  </si>
  <si>
    <t>Ajoute le point professionnel : validation acheteur, avec preuve, contrôle et décision en cas d’écart.</t>
  </si>
  <si>
    <t>validation</t>
  </si>
  <si>
    <t>Q067-P05</t>
  </si>
  <si>
    <t>Critère PRO non utilisé Q067</t>
  </si>
  <si>
    <t>Q067-C01</t>
  </si>
  <si>
    <t>Ajoute ce point terrain : substitution, puis indique ce que tu contrôles et ce que tu notes.</t>
  </si>
  <si>
    <t>Q067-C02</t>
  </si>
  <si>
    <t>Ajoute ce point terrain : prévenir, puis indique ce que tu contrôles et ce que tu notes.</t>
  </si>
  <si>
    <t>prevenir</t>
  </si>
  <si>
    <t>Q067-C03</t>
  </si>
  <si>
    <t>Q067-C04</t>
  </si>
  <si>
    <t>Q067-C05</t>
  </si>
  <si>
    <t>Critère CFA non utilisé Q067</t>
  </si>
  <si>
    <t>Q068-P01</t>
  </si>
  <si>
    <t>Ajoute le point professionnel : matrice allergènes, avec preuve, contrôle et décision en cas d’écart.</t>
  </si>
  <si>
    <t>matrice allergenes</t>
  </si>
  <si>
    <t>matrice</t>
  </si>
  <si>
    <t>Q068-P02</t>
  </si>
  <si>
    <t>Ajoute le point professionnel : changement recette, avec preuve, contrôle et décision en cas d’écart.</t>
  </si>
  <si>
    <t>changement</t>
  </si>
  <si>
    <t>recette</t>
  </si>
  <si>
    <t>Q068-P03</t>
  </si>
  <si>
    <t>alerte acheteur</t>
  </si>
  <si>
    <t>Ajoute le point professionnel : alerte acheteur, avec preuve, contrôle et décision en cas d’écart.</t>
  </si>
  <si>
    <t>alerte</t>
  </si>
  <si>
    <t>Q068-P04</t>
  </si>
  <si>
    <t>Ajoute le point professionnel : transmission, avec preuve, contrôle et décision en cas d’écart.</t>
  </si>
  <si>
    <t>Q068-P05</t>
  </si>
  <si>
    <t>Critère PRO non utilisé Q068</t>
  </si>
  <si>
    <t>Q068-C01</t>
  </si>
  <si>
    <t>Ajoute ce point terrain : allergènes, puis indique ce que tu contrôles et ce que tu notes.</t>
  </si>
  <si>
    <t>allergenes</t>
  </si>
  <si>
    <t>Q068-C02</t>
  </si>
  <si>
    <t>Ajoute ce point terrain : fiche technique, puis indique ce que tu contrôles et ce que tu notes.</t>
  </si>
  <si>
    <t>technique</t>
  </si>
  <si>
    <t>Q068-C03</t>
  </si>
  <si>
    <t>Q068-C04</t>
  </si>
  <si>
    <t>Q068-C05</t>
  </si>
  <si>
    <t>Critère CFA non utilisé Q068</t>
  </si>
  <si>
    <t>Q069-P01</t>
  </si>
  <si>
    <t>Ajoute le point professionnel : certificats, avec preuve, contrôle et décision en cas d’écart.</t>
  </si>
  <si>
    <t>Q069-P02</t>
  </si>
  <si>
    <t>Ajoute le point professionnel : origine réglementaire, avec preuve, contrôle et décision en cas d’écart.</t>
  </si>
  <si>
    <t>origine reglementaire</t>
  </si>
  <si>
    <t>Q069-P03</t>
  </si>
  <si>
    <t>Q069-P04</t>
  </si>
  <si>
    <t>Ajoute le point professionnel : archivage, avec preuve, contrôle et décision en cas d’écart.</t>
  </si>
  <si>
    <t>Q069-P05</t>
  </si>
  <si>
    <t>Critère PRO non utilisé Q069</t>
  </si>
  <si>
    <t>Q069-C01</t>
  </si>
  <si>
    <t>Q069-C02</t>
  </si>
  <si>
    <t>Ajoute ce point terrain : lot, puis indique ce que tu contrôles et ce que tu notes.</t>
  </si>
  <si>
    <t>Q069-C03</t>
  </si>
  <si>
    <t>Q069-C04</t>
  </si>
  <si>
    <t>Ajoute ce point terrain : date, puis indique ce que tu contrôles et ce que tu notes.</t>
  </si>
  <si>
    <t>Q069-C05</t>
  </si>
  <si>
    <t>Critère CFA non utilisé Q069</t>
  </si>
  <si>
    <t>Q070-P01</t>
  </si>
  <si>
    <t>Ajoute le point professionnel : diversité protéique, avec preuve, contrôle et décision en cas d’écart.</t>
  </si>
  <si>
    <t>diversite proteique</t>
  </si>
  <si>
    <t>diversité</t>
  </si>
  <si>
    <t>diversite</t>
  </si>
  <si>
    <t>Q070-P02</t>
  </si>
  <si>
    <t>Ajoute le point professionnel : nutritionnelle, avec preuve, contrôle et décision en cas d’écart.</t>
  </si>
  <si>
    <t>Q070-P03</t>
  </si>
  <si>
    <t>Q070-P04</t>
  </si>
  <si>
    <t>Q070-P05</t>
  </si>
  <si>
    <t>Critère PRO non utilisé Q070</t>
  </si>
  <si>
    <t>Q070-C01</t>
  </si>
  <si>
    <t>Ajoute ce point terrain : végétarien, puis indique ce que tu contrôles et ce que tu notes.</t>
  </si>
  <si>
    <t>vegetarien</t>
  </si>
  <si>
    <t>Q070-C02</t>
  </si>
  <si>
    <t>Q070-C03</t>
  </si>
  <si>
    <t>Ajoute ce point terrain : recettes, puis indique ce que tu contrôles et ce que tu notes.</t>
  </si>
  <si>
    <t>Q070-C04</t>
  </si>
  <si>
    <t>Ajoute ce point terrain : adapté, puis indique ce que tu contrôles et ce que tu notes.</t>
  </si>
  <si>
    <t>Q070-C05</t>
  </si>
  <si>
    <t>Critère CFA non utilisé Q070</t>
  </si>
  <si>
    <t>Q071-P01</t>
  </si>
  <si>
    <t>Q071-P02</t>
  </si>
  <si>
    <t>Q071-P03</t>
  </si>
  <si>
    <t>dons</t>
  </si>
  <si>
    <t>Ajoute le point professionnel : dons, avec preuve, contrôle et décision en cas d’écart.</t>
  </si>
  <si>
    <t>Q071-P04</t>
  </si>
  <si>
    <t>suivi déchets</t>
  </si>
  <si>
    <t>Ajoute le point professionnel : suivi déchets, avec preuve, contrôle et décision en cas d’écart.</t>
  </si>
  <si>
    <t>suivi dechets</t>
  </si>
  <si>
    <t>Q071-P05</t>
  </si>
  <si>
    <t>Critère PRO non utilisé Q071</t>
  </si>
  <si>
    <t>Q071-C01</t>
  </si>
  <si>
    <t>Q071-C02</t>
  </si>
  <si>
    <t>Ajoute ce point terrain : portions, puis indique ce que tu contrôles et ce que tu notes.</t>
  </si>
  <si>
    <t>Q071-C03</t>
  </si>
  <si>
    <t>Ajoute ce point terrain : restes, puis indique ce que tu contrôles et ce que tu notes.</t>
  </si>
  <si>
    <t>Q071-C04</t>
  </si>
  <si>
    <t>Ajoute ce point terrain : acheter juste, puis indique ce que tu contrôles et ce que tu notes.</t>
  </si>
  <si>
    <t>juste</t>
  </si>
  <si>
    <t>Q071-C05</t>
  </si>
  <si>
    <t>Critère CFA non utilisé Q071</t>
  </si>
  <si>
    <t>Q072-P01</t>
  </si>
  <si>
    <t>Ajoute le point professionnel : famille, avec preuve, contrôle et décision en cas d’écart.</t>
  </si>
  <si>
    <t>Q072-P02</t>
  </si>
  <si>
    <t>Q072-P03</t>
  </si>
  <si>
    <t>Q072-P04</t>
  </si>
  <si>
    <t>Q072-P05</t>
  </si>
  <si>
    <t>Critère PRO non utilisé Q072</t>
  </si>
  <si>
    <t>Q072-C01</t>
  </si>
  <si>
    <t>Ajoute ce point terrain : reporting, puis indique ce que tu contrôles et ce que tu notes.</t>
  </si>
  <si>
    <t>Q072-C02</t>
  </si>
  <si>
    <t>Ajoute ce point terrain : quantité, puis indique ce que tu contrôles et ce que tu notes.</t>
  </si>
  <si>
    <t>quantite</t>
  </si>
  <si>
    <t>Q072-C03</t>
  </si>
  <si>
    <t>Q072-C04</t>
  </si>
  <si>
    <t>Q072-C05</t>
  </si>
  <si>
    <t>Critère CFA non utilisé Q072</t>
  </si>
  <si>
    <t>Q073-P01</t>
  </si>
  <si>
    <t>Ajoute le point professionnel : non-conformités, avec preuve, contrôle et décision en cas d’écart.</t>
  </si>
  <si>
    <t>non-conformites</t>
  </si>
  <si>
    <t>Q073-P02</t>
  </si>
  <si>
    <t>Ajoute le point professionnel : ruptures, avec preuve, contrôle et décision en cas d’écart.</t>
  </si>
  <si>
    <t>Q073-P03</t>
  </si>
  <si>
    <t>Q073-P04</t>
  </si>
  <si>
    <t>Q073-P05</t>
  </si>
  <si>
    <t>Critère PRO non utilisé Q073</t>
  </si>
  <si>
    <t>Q073-C01</t>
  </si>
  <si>
    <t>Ajoute ce point terrain : réunion, puis indique ce que tu contrôles et ce que tu notes.</t>
  </si>
  <si>
    <t>reunion</t>
  </si>
  <si>
    <t>Q073-C02</t>
  </si>
  <si>
    <t>Q073-C03</t>
  </si>
  <si>
    <t>Ajoute ce point terrain : objectif, puis indique ce que tu contrôles et ce que tu notes.</t>
  </si>
  <si>
    <t>Q073-C04</t>
  </si>
  <si>
    <t>Ajoute ce point terrain : problème, puis indique ce que tu contrôles et ce que tu notes.</t>
  </si>
  <si>
    <t>probleme</t>
  </si>
  <si>
    <t>Q073-C05</t>
  </si>
  <si>
    <t>Critère CFA non utilisé Q073</t>
  </si>
  <si>
    <t>Q074-P01</t>
  </si>
  <si>
    <t>Ajoute le point professionnel : indicateur, avec preuve, contrôle et décision en cas d’écart.</t>
  </si>
  <si>
    <t>Q074-P02</t>
  </si>
  <si>
    <t>Ajoute le point professionnel : seuil, avec preuve, contrôle et décision en cas d’écart.</t>
  </si>
  <si>
    <t>Q074-P03</t>
  </si>
  <si>
    <t>Ajoute le point professionnel : responsable, avec preuve, contrôle et décision en cas d’écart.</t>
  </si>
  <si>
    <t>Q074-P04</t>
  </si>
  <si>
    <t>conséquence</t>
  </si>
  <si>
    <t>Ajoute le point professionnel : conséquence, avec preuve, contrôle et décision en cas d’écart.</t>
  </si>
  <si>
    <t>consequence</t>
  </si>
  <si>
    <t>Q074-P05</t>
  </si>
  <si>
    <t>Critère PRO non utilisé Q074</t>
  </si>
  <si>
    <t>Q074-C01</t>
  </si>
  <si>
    <t>Ajoute ce point terrain : contrôle, puis indique ce que tu contrôles et ce que tu notes.</t>
  </si>
  <si>
    <t>Q074-C02</t>
  </si>
  <si>
    <t>Q074-C03</t>
  </si>
  <si>
    <t>Q074-C04</t>
  </si>
  <si>
    <t>Ajoute ce point terrain : fréquence, puis indique ce que tu contrôles et ce que tu notes.</t>
  </si>
  <si>
    <t>frequence</t>
  </si>
  <si>
    <t>Q074-C05</t>
  </si>
  <si>
    <t>Critère CFA non utilisé Q074</t>
  </si>
  <si>
    <t>Q075-P01</t>
  </si>
  <si>
    <t>Ajoute le point professionnel : valeur technique, avec preuve, contrôle et décision en cas d’écart.</t>
  </si>
  <si>
    <t>Q075-P02</t>
  </si>
  <si>
    <t>Ajoute le point professionnel : performance durable, avec preuve, contrôle et décision en cas d’écart.</t>
  </si>
  <si>
    <t>Q075-P03</t>
  </si>
  <si>
    <t>garanties exécution</t>
  </si>
  <si>
    <t>Ajoute le point professionnel : garanties exécution, avec preuve, contrôle et décision en cas d’écart.</t>
  </si>
  <si>
    <t>garanties execution</t>
  </si>
  <si>
    <t>garanties</t>
  </si>
  <si>
    <t>Q075-P04</t>
  </si>
  <si>
    <t>Q075-P05</t>
  </si>
  <si>
    <t>Critère PRO non utilisé Q075</t>
  </si>
  <si>
    <t>Q075-C01</t>
  </si>
  <si>
    <t>Q075-C02</t>
  </si>
  <si>
    <t>Q075-C03</t>
  </si>
  <si>
    <t>Ajoute ce point terrain : pondérer, puis indique ce que tu contrôles et ce que tu notes.</t>
  </si>
  <si>
    <t>ponderer</t>
  </si>
  <si>
    <t>Q075-C04</t>
  </si>
  <si>
    <t>Q075-C05</t>
  </si>
  <si>
    <t>Critère CFA non utilisé Q075</t>
  </si>
  <si>
    <t>Q076-P01</t>
  </si>
  <si>
    <t>Ajoute le point professionnel : qualité protégée, avec preuve, contrôle et décision en cas d’écart.</t>
  </si>
  <si>
    <t>qualite protegee</t>
  </si>
  <si>
    <t>Q076-P02</t>
  </si>
  <si>
    <t>Ajoute le point professionnel : origine protégée, avec preuve, contrôle et décision en cas d’écart.</t>
  </si>
  <si>
    <t>origine protegee</t>
  </si>
  <si>
    <t>protégée</t>
  </si>
  <si>
    <t>Q076-P03</t>
  </si>
  <si>
    <t>Q076-P04</t>
  </si>
  <si>
    <t>Q076-P05</t>
  </si>
  <si>
    <t>Critère PRO non utilisé Q076</t>
  </si>
  <si>
    <t>Q076-C01</t>
  </si>
  <si>
    <t>Ajoute ce point terrain : SIQO, puis indique ce que tu contrôles et ce que tu notes.</t>
  </si>
  <si>
    <t>Q076-C02</t>
  </si>
  <si>
    <t>Ajoute ce point terrain : AOP, puis indique ce que tu contrôles et ce que tu notes.</t>
  </si>
  <si>
    <t>Q076-C03</t>
  </si>
  <si>
    <t>Ajoute ce point terrain : IGP, puis indique ce que tu contrôles et ce que tu notes.</t>
  </si>
  <si>
    <t>Q076-C04</t>
  </si>
  <si>
    <t>Ajoute ce point terrain : Label Rouge, puis indique ce que tu contrôles et ce que tu notes.</t>
  </si>
  <si>
    <t>Label</t>
  </si>
  <si>
    <t>Rouge</t>
  </si>
  <si>
    <t>Q076-C05</t>
  </si>
  <si>
    <t>Critère CFA non utilisé Q076</t>
  </si>
  <si>
    <t>Q077-P01</t>
  </si>
  <si>
    <t>Ajoute le point professionnel : caractéristiques attendues, avec preuve, contrôle et décision en cas d’écart.</t>
  </si>
  <si>
    <t>caracteristiques attendues</t>
  </si>
  <si>
    <t>Q077-P02</t>
  </si>
  <si>
    <t>Q077-P03</t>
  </si>
  <si>
    <t>commande publique</t>
  </si>
  <si>
    <t>Ajoute le point professionnel : commande publique, avec preuve, contrôle et décision en cas d’écart.</t>
  </si>
  <si>
    <t>publique</t>
  </si>
  <si>
    <t>Q077-P04</t>
  </si>
  <si>
    <t>Ajoute le point professionnel : équivalents, avec preuve, contrôle et décision en cas d’écart.</t>
  </si>
  <si>
    <t>equivalents</t>
  </si>
  <si>
    <t>Q077-P05</t>
  </si>
  <si>
    <t>Critère PRO non utilisé Q077</t>
  </si>
  <si>
    <t>Q077-C01</t>
  </si>
  <si>
    <t>Q077-C02</t>
  </si>
  <si>
    <t>Ajoute ce point terrain : AOC, puis indique ce que tu contrôles et ce que tu notes.</t>
  </si>
  <si>
    <t>Q077-C03</t>
  </si>
  <si>
    <t>Q077-C04</t>
  </si>
  <si>
    <t>Q077-C05</t>
  </si>
  <si>
    <t>Critère CFA non utilisé Q077</t>
  </si>
  <si>
    <t>Q078-P01</t>
  </si>
  <si>
    <t>Q078-P02</t>
  </si>
  <si>
    <t>Ajoute le point professionnel : caractéristiques objectives, avec preuve, contrôle et décision en cas d’écart.</t>
  </si>
  <si>
    <t>caracteristiques objectives</t>
  </si>
  <si>
    <t>Q078-P03</t>
  </si>
  <si>
    <t>préférence géographique</t>
  </si>
  <si>
    <t>Ajoute le point professionnel : préférence géographique, avec preuve, contrôle et décision en cas d’écart.</t>
  </si>
  <si>
    <t>preference geographique</t>
  </si>
  <si>
    <t>Q078-P04</t>
  </si>
  <si>
    <t>Ajoute le point professionnel : fermé, avec preuve, contrôle et décision en cas d’écart.</t>
  </si>
  <si>
    <t>Q078-P05</t>
  </si>
  <si>
    <t>Critère PRO non utilisé Q078</t>
  </si>
  <si>
    <t>Q078-C01</t>
  </si>
  <si>
    <t>Q078-C02</t>
  </si>
  <si>
    <t>Ajoute ce point terrain : zone, puis indique ce que tu contrôles et ce que tu notes.</t>
  </si>
  <si>
    <t>Q078-C03</t>
  </si>
  <si>
    <t>Ajoute ce point terrain : savoir-faire, puis indique ce que tu contrôles et ce que tu notes.</t>
  </si>
  <si>
    <t>Q078-C04</t>
  </si>
  <si>
    <t>Q078-C05</t>
  </si>
  <si>
    <t>Critère CFA non utilisé Q078</t>
  </si>
  <si>
    <t>Q079-P01</t>
  </si>
  <si>
    <t>Ajoute le point professionnel : qualité supérieure, avec preuve, contrôle et décision en cas d’écart.</t>
  </si>
  <si>
    <t>qualite superieure</t>
  </si>
  <si>
    <t>Q079-P02</t>
  </si>
  <si>
    <t>Q079-P03</t>
  </si>
  <si>
    <t>Q079-P04</t>
  </si>
  <si>
    <t>Q079-P05</t>
  </si>
  <si>
    <t>Critère PRO non utilisé Q079</t>
  </si>
  <si>
    <t>Q079-C01</t>
  </si>
  <si>
    <t>Q079-C02</t>
  </si>
  <si>
    <t>Q079-C03</t>
  </si>
  <si>
    <t>Q079-C04</t>
  </si>
  <si>
    <t>Q079-C05</t>
  </si>
  <si>
    <t>Critère CFA non utilisé Q079</t>
  </si>
  <si>
    <t>Q080-P01</t>
  </si>
  <si>
    <t>Ajoute le point professionnel : catégorie réglementaire, avec preuve, contrôle et décision en cas d’écart.</t>
  </si>
  <si>
    <t>categorie reglementaire</t>
  </si>
  <si>
    <t>Q080-P02</t>
  </si>
  <si>
    <t>Ajoute le point professionnel : validité, avec preuve, contrôle et décision en cas d’écart.</t>
  </si>
  <si>
    <t>validite</t>
  </si>
  <si>
    <t>Q080-P03</t>
  </si>
  <si>
    <t>affectation</t>
  </si>
  <si>
    <t>Ajoute le point professionnel : affectation, avec preuve, contrôle et décision en cas d’écart.</t>
  </si>
  <si>
    <t>Q080-P04</t>
  </si>
  <si>
    <t>Q080-P05</t>
  </si>
  <si>
    <t>Critère PRO non utilisé Q080</t>
  </si>
  <si>
    <t>Q080-C01</t>
  </si>
  <si>
    <t>Ajoute ce point terrain : HVE, puis indique ce que tu contrôles et ce que tu notes.</t>
  </si>
  <si>
    <t>Q080-C02</t>
  </si>
  <si>
    <t>Q080-C03</t>
  </si>
  <si>
    <t>Q080-C04</t>
  </si>
  <si>
    <t>Q080-C05</t>
  </si>
  <si>
    <t>Critère CFA non utilisé Q080</t>
  </si>
  <si>
    <t>Q081-P01</t>
  </si>
  <si>
    <t>Ajoute le point professionnel : critères sociaux, avec preuve, contrôle et décision en cas d’écart.</t>
  </si>
  <si>
    <t>criteres sociaux</t>
  </si>
  <si>
    <t>Q081-P02</t>
  </si>
  <si>
    <t>Ajoute le point professionnel : sourcing, avec preuve, contrôle et décision en cas d’écart.</t>
  </si>
  <si>
    <t>Q081-P03</t>
  </si>
  <si>
    <t>Q081-P04</t>
  </si>
  <si>
    <t>Q081-P05</t>
  </si>
  <si>
    <t>Critère PRO non utilisé Q081</t>
  </si>
  <si>
    <t>Q081-C01</t>
  </si>
  <si>
    <t>Ajoute ce point terrain : commerce équitable, puis indique ce que tu contrôles et ce que tu notes.</t>
  </si>
  <si>
    <t>commerce equitable</t>
  </si>
  <si>
    <t>commerce</t>
  </si>
  <si>
    <t>équitable</t>
  </si>
  <si>
    <t>Q081-C02</t>
  </si>
  <si>
    <t>Q081-C03</t>
  </si>
  <si>
    <t>Q081-C04</t>
  </si>
  <si>
    <t>Q081-C05</t>
  </si>
  <si>
    <t>Critère CFA non utilisé Q081</t>
  </si>
  <si>
    <t>Q082-P01</t>
  </si>
  <si>
    <t>Q082-P02</t>
  </si>
  <si>
    <t>Ajoute le point professionnel : sanitaires, avec preuve, contrôle et décision en cas d’écart.</t>
  </si>
  <si>
    <t>Q082-P03</t>
  </si>
  <si>
    <t>Q082-P04</t>
  </si>
  <si>
    <t>capacité livraison</t>
  </si>
  <si>
    <t>Ajoute le point professionnel : capacité livraison, avec preuve, contrôle et décision en cas d’écart.</t>
  </si>
  <si>
    <t>capacite livraison</t>
  </si>
  <si>
    <t>Q082-P05</t>
  </si>
  <si>
    <t>Critère PRO non utilisé Q082</t>
  </si>
  <si>
    <t>Q082-C01</t>
  </si>
  <si>
    <t>Ajoute ce point terrain : fermier, puis indique ce que tu contrôles et ce que tu notes.</t>
  </si>
  <si>
    <t>Q082-C02</t>
  </si>
  <si>
    <t>Q082-C03</t>
  </si>
  <si>
    <t>Q082-C04</t>
  </si>
  <si>
    <t>Q082-C05</t>
  </si>
  <si>
    <t>Critère CFA non utilisé Q082</t>
  </si>
  <si>
    <t>Q083-P01</t>
  </si>
  <si>
    <t>Q083-P02</t>
  </si>
  <si>
    <t>Q083-P03</t>
  </si>
  <si>
    <t>Q083-P04</t>
  </si>
  <si>
    <t>refus non-conformité</t>
  </si>
  <si>
    <t>Ajoute le point professionnel : refus non-conformité, avec preuve, contrôle et décision en cas d’écart.</t>
  </si>
  <si>
    <t>refus non-conformite</t>
  </si>
  <si>
    <t>refus</t>
  </si>
  <si>
    <t>Q083-P05</t>
  </si>
  <si>
    <t>Critère PRO non utilisé Q083</t>
  </si>
  <si>
    <t>Q083-C01</t>
  </si>
  <si>
    <t>Ajoute ce point terrain : frais, puis indique ce que tu contrôles et ce que tu notes.</t>
  </si>
  <si>
    <t>Q083-C02</t>
  </si>
  <si>
    <t>Q083-C03</t>
  </si>
  <si>
    <t>Q083-C04</t>
  </si>
  <si>
    <t>Ajoute ce point terrain : aspect, puis indique ce que tu contrôles et ce que tu notes.</t>
  </si>
  <si>
    <t>Q083-C05</t>
  </si>
  <si>
    <t>Critère CFA non utilisé Q083</t>
  </si>
  <si>
    <t>Q084-P01</t>
  </si>
  <si>
    <t>Q084-P02</t>
  </si>
  <si>
    <t>Ajoute le point professionnel : organoleptique, avec preuve, contrôle et décision en cas d’écart.</t>
  </si>
  <si>
    <t>Q084-P03</t>
  </si>
  <si>
    <t>lots séparés</t>
  </si>
  <si>
    <t>Ajoute le point professionnel : lots séparés, avec preuve, contrôle et décision en cas d’écart.</t>
  </si>
  <si>
    <t>lots separes</t>
  </si>
  <si>
    <t>séparés</t>
  </si>
  <si>
    <t>Q084-P04</t>
  </si>
  <si>
    <t>Q084-P05</t>
  </si>
  <si>
    <t>Critère PRO non utilisé Q084</t>
  </si>
  <si>
    <t>Q084-C01</t>
  </si>
  <si>
    <t>Ajoute ce point terrain : fruits, puis indique ce que tu contrôles et ce que tu notes.</t>
  </si>
  <si>
    <t>Q084-C02</t>
  </si>
  <si>
    <t>Ajoute ce point terrain : légumes, puis indique ce que tu contrôles et ce que tu notes.</t>
  </si>
  <si>
    <t>legumes</t>
  </si>
  <si>
    <t>Q084-C03</t>
  </si>
  <si>
    <t>Q084-C04</t>
  </si>
  <si>
    <t>Ajoute ce point terrain : calibre, puis indique ce que tu contrôles et ce que tu notes.</t>
  </si>
  <si>
    <t>Q084-C05</t>
  </si>
  <si>
    <t>Critère CFA non utilisé Q084</t>
  </si>
  <si>
    <t>Q085-P01</t>
  </si>
  <si>
    <t>Ajoute le point professionnel : ingrédients, avec preuve, contrôle et décision en cas d’écart.</t>
  </si>
  <si>
    <t>ingredients</t>
  </si>
  <si>
    <t>Q085-P02</t>
  </si>
  <si>
    <t>Ajoute le point professionnel : fréquence, avec preuve, contrôle et décision en cas d’écart.</t>
  </si>
  <si>
    <t>Q085-P03</t>
  </si>
  <si>
    <t>exigences nutritionnelles</t>
  </si>
  <si>
    <t>Ajoute le point professionnel : exigences nutritionnelles, avec preuve, contrôle et décision en cas d’écart.</t>
  </si>
  <si>
    <t>exigences</t>
  </si>
  <si>
    <t>nutritionnelles</t>
  </si>
  <si>
    <t>Q085-P04</t>
  </si>
  <si>
    <t>Q085-P05</t>
  </si>
  <si>
    <t>Critère PRO non utilisé Q085</t>
  </si>
  <si>
    <t>Q085-C01</t>
  </si>
  <si>
    <t>Ajoute ce point terrain : pain, puis indique ce que tu contrôles et ce que tu notes.</t>
  </si>
  <si>
    <t>Q085-C02</t>
  </si>
  <si>
    <t>Q085-C03</t>
  </si>
  <si>
    <t>Ajoute ce point terrain : grammage, puis indique ce que tu contrôles et ce que tu notes.</t>
  </si>
  <si>
    <t>Q085-C04</t>
  </si>
  <si>
    <t>Q085-C05</t>
  </si>
  <si>
    <t>Critère CFA non utilisé Q085</t>
  </si>
  <si>
    <t>Q086-P01</t>
  </si>
  <si>
    <t>Ajoute le point professionnel : morceaux, avec preuve, contrôle et décision en cas d’écart.</t>
  </si>
  <si>
    <t>Q086-P02</t>
  </si>
  <si>
    <t>Ajoute le point professionnel : maturation, avec preuve, contrôle et décision en cas d’écart.</t>
  </si>
  <si>
    <t>Q086-P03</t>
  </si>
  <si>
    <t>Q086-P04</t>
  </si>
  <si>
    <t>Q086-P05</t>
  </si>
  <si>
    <t>Critère PRO non utilisé Q086</t>
  </si>
  <si>
    <t>Q086-C01</t>
  </si>
  <si>
    <t>Ajoute ce point terrain : viande, puis indique ce que tu contrôles et ce que tu notes.</t>
  </si>
  <si>
    <t>Q086-C02</t>
  </si>
  <si>
    <t>Q086-C03</t>
  </si>
  <si>
    <t>Q086-C04</t>
  </si>
  <si>
    <t>Q086-C05</t>
  </si>
  <si>
    <t>Critère CFA non utilisé Q086</t>
  </si>
  <si>
    <t>Q087-P01</t>
  </si>
  <si>
    <t>Ajoute le point professionnel : espèce, avec preuve, contrôle et décision en cas d’écart.</t>
  </si>
  <si>
    <t>espece</t>
  </si>
  <si>
    <t>Q087-P02</t>
  </si>
  <si>
    <t>Ajoute le point professionnel : zone FAO, avec preuve, contrôle et décision en cas d’écart.</t>
  </si>
  <si>
    <t>Q087-P03</t>
  </si>
  <si>
    <t>durabilité</t>
  </si>
  <si>
    <t>Ajoute le point professionnel : durabilité, avec preuve, contrôle et décision en cas d’écart.</t>
  </si>
  <si>
    <t>durabilite</t>
  </si>
  <si>
    <t>Q087-P04</t>
  </si>
  <si>
    <t>Q087-P05</t>
  </si>
  <si>
    <t>Critère PRO non utilisé Q087</t>
  </si>
  <si>
    <t>Q087-C01</t>
  </si>
  <si>
    <t>Ajoute ce point terrain : poisson, puis indique ce que tu contrôles et ce que tu notes.</t>
  </si>
  <si>
    <t>Q087-C02</t>
  </si>
  <si>
    <t>Q087-C03</t>
  </si>
  <si>
    <t>Q087-C04</t>
  </si>
  <si>
    <t>Q087-C05</t>
  </si>
  <si>
    <t>Critère CFA non utilisé Q087</t>
  </si>
  <si>
    <t>Q088-P01</t>
  </si>
  <si>
    <t>Q088-P02</t>
  </si>
  <si>
    <t>Ajoute le point professionnel : montants HT, avec preuve, contrôle et décision en cas d’écart.</t>
  </si>
  <si>
    <t>Q088-P03</t>
  </si>
  <si>
    <t>Q088-P04</t>
  </si>
  <si>
    <t>Q088-P05</t>
  </si>
  <si>
    <t>Critère PRO non utilisé Q088</t>
  </si>
  <si>
    <t>Q088-C01</t>
  </si>
  <si>
    <t>Ajoute ce point terrain : laitage, puis indique ce que tu contrôles et ce que tu notes.</t>
  </si>
  <si>
    <t>Q088-C02</t>
  </si>
  <si>
    <t>Q088-C03</t>
  </si>
  <si>
    <t>Q088-C04</t>
  </si>
  <si>
    <t>Q088-C05</t>
  </si>
  <si>
    <t>Critère CFA non utilisé Q088</t>
  </si>
  <si>
    <t>Q089-P01</t>
  </si>
  <si>
    <t>Q089-P02</t>
  </si>
  <si>
    <t>Ajoute le point professionnel : nutrition, avec preuve, contrôle et décision en cas d’écart.</t>
  </si>
  <si>
    <t>Q089-P03</t>
  </si>
  <si>
    <t>coût maîtrisé</t>
  </si>
  <si>
    <t>Ajoute le point professionnel : coût maîtrisé, avec preuve, contrôle et décision en cas d’écart.</t>
  </si>
  <si>
    <t>cout maitrise</t>
  </si>
  <si>
    <t>Q089-P04</t>
  </si>
  <si>
    <t>approvisionnements</t>
  </si>
  <si>
    <t>Ajoute le point professionnel : approvisionnements, avec preuve, contrôle et décision en cas d’écart.</t>
  </si>
  <si>
    <t>Q089-P05</t>
  </si>
  <si>
    <t>Critère PRO non utilisé Q089</t>
  </si>
  <si>
    <t>Q089-C01</t>
  </si>
  <si>
    <t>Ajoute ce point terrain : légumineuses, puis indique ce que tu contrôles et ce que tu notes.</t>
  </si>
  <si>
    <t>Q089-C02</t>
  </si>
  <si>
    <t>Ajoute ce point terrain : protéines, puis indique ce que tu contrôles et ce que tu notes.</t>
  </si>
  <si>
    <t>proteines</t>
  </si>
  <si>
    <t>Q089-C03</t>
  </si>
  <si>
    <t>Q089-C04</t>
  </si>
  <si>
    <t>Q089-C05</t>
  </si>
  <si>
    <t>Critère CFA non utilisé Q089</t>
  </si>
  <si>
    <t>Q090-P01</t>
  </si>
  <si>
    <t>Q090-P02</t>
  </si>
  <si>
    <t>Q090-P03</t>
  </si>
  <si>
    <t>cuisson</t>
  </si>
  <si>
    <t>Ajoute le point professionnel : cuisson, avec preuve, contrôle et décision en cas d’écart.</t>
  </si>
  <si>
    <t>Q090-P04</t>
  </si>
  <si>
    <t>Q090-P05</t>
  </si>
  <si>
    <t>Critère PRO non utilisé Q090</t>
  </si>
  <si>
    <t>Q090-C01</t>
  </si>
  <si>
    <t>Ajoute ce point terrain : céréales, puis indique ce que tu contrôles et ce que tu notes.</t>
  </si>
  <si>
    <t>cereales</t>
  </si>
  <si>
    <t>Q090-C02</t>
  </si>
  <si>
    <t>Q090-C03</t>
  </si>
  <si>
    <t>Ajoute ce point terrain : complet, puis indique ce que tu contrôles et ce que tu notes.</t>
  </si>
  <si>
    <t>Q090-C04</t>
  </si>
  <si>
    <t>Q090-C05</t>
  </si>
  <si>
    <t>Critère CFA non utilisé Q090</t>
  </si>
  <si>
    <t>Q091-P01</t>
  </si>
  <si>
    <t>Ajoute le point professionnel : composition, avec preuve, contrôle et décision en cas d’écart.</t>
  </si>
  <si>
    <t>Q091-P02</t>
  </si>
  <si>
    <t>Ajoute le point professionnel : ingrédients éligibles, avec preuve, contrôle et décision en cas d’écart.</t>
  </si>
  <si>
    <t>ingredients eligibles</t>
  </si>
  <si>
    <t>Q091-P03</t>
  </si>
  <si>
    <t>comptabilisation</t>
  </si>
  <si>
    <t>Ajoute le point professionnel : comptabilisation, avec preuve, contrôle et décision en cas d’écart.</t>
  </si>
  <si>
    <t>Q091-P04</t>
  </si>
  <si>
    <t>Ajoute le point professionnel : factures, avec preuve, contrôle et décision en cas d’écart.</t>
  </si>
  <si>
    <t>Q091-P05</t>
  </si>
  <si>
    <t>Critère PRO non utilisé Q091</t>
  </si>
  <si>
    <t>Q091-C01</t>
  </si>
  <si>
    <t>Ajoute ce point terrain : transformé, puis indique ce que tu contrôles et ce que tu notes.</t>
  </si>
  <si>
    <t>transforme</t>
  </si>
  <si>
    <t>Q091-C02</t>
  </si>
  <si>
    <t>Ajoute ce point terrain : ingrédients, puis indique ce que tu contrôles et ce que tu notes.</t>
  </si>
  <si>
    <t>Q091-C03</t>
  </si>
  <si>
    <t>Q091-C04</t>
  </si>
  <si>
    <t>Q091-C05</t>
  </si>
  <si>
    <t>Critère CFA non utilisé Q091</t>
  </si>
  <si>
    <t>Q092-P01</t>
  </si>
  <si>
    <t>Ajoute le point professionnel : chaîne du froid, avec preuve, contrôle et décision en cas d’écart.</t>
  </si>
  <si>
    <t>chaine du froid</t>
  </si>
  <si>
    <t>chaine</t>
  </si>
  <si>
    <t>Q092-P02</t>
  </si>
  <si>
    <t>Ajoute le point professionnel : taux de glace, avec preuve, contrôle et décision en cas d’écart.</t>
  </si>
  <si>
    <t>glace</t>
  </si>
  <si>
    <t>Q092-P03</t>
  </si>
  <si>
    <t>Q092-P04</t>
  </si>
  <si>
    <t>Ajoute le point professionnel : refus, avec preuve, contrôle et décision en cas d’écart.</t>
  </si>
  <si>
    <t>Q092-P05</t>
  </si>
  <si>
    <t>Critère PRO non utilisé Q092</t>
  </si>
  <si>
    <t>Q092-C01</t>
  </si>
  <si>
    <t>Ajoute ce point terrain : surgelé, puis indique ce que tu contrôles et ce que tu notes.</t>
  </si>
  <si>
    <t>surgele</t>
  </si>
  <si>
    <t>Q092-C02</t>
  </si>
  <si>
    <t>Q092-C03</t>
  </si>
  <si>
    <t>Ajoute ce point terrain : DLC, puis indique ce que tu contrôles et ce que tu notes.</t>
  </si>
  <si>
    <t>Q092-C04</t>
  </si>
  <si>
    <t>Ajoute ce point terrain : emballage, puis indique ce que tu contrôles et ce que tu notes.</t>
  </si>
  <si>
    <t>Q092-C05</t>
  </si>
  <si>
    <t>Critère CFA non utilisé Q092</t>
  </si>
  <si>
    <t>Q093-P01</t>
  </si>
  <si>
    <t>Ajoute le point professionnel : commerce équitable, avec preuve, contrôle et décision en cas d’écart.</t>
  </si>
  <si>
    <t>Q093-P02</t>
  </si>
  <si>
    <t>Q093-P03</t>
  </si>
  <si>
    <t>Q093-P04</t>
  </si>
  <si>
    <t>Q093-P05</t>
  </si>
  <si>
    <t>Critère PRO non utilisé Q093</t>
  </si>
  <si>
    <t>Q093-C01</t>
  </si>
  <si>
    <t>Ajoute ce point terrain : épicerie, puis indique ce que tu contrôles et ce que tu notes.</t>
  </si>
  <si>
    <t>epicerie</t>
  </si>
  <si>
    <t>Q093-C02</t>
  </si>
  <si>
    <t>Q093-C03</t>
  </si>
  <si>
    <t>Q093-C04</t>
  </si>
  <si>
    <t>Ajoute ce point terrain : composition, puis indique ce que tu contrôles et ce que tu notes.</t>
  </si>
  <si>
    <t>Q093-C05</t>
  </si>
  <si>
    <t>Critère CFA non utilisé Q093</t>
  </si>
  <si>
    <t>Q094-P01</t>
  </si>
  <si>
    <t>Ajoute le point professionnel : périmètre, avec preuve, contrôle et décision en cas d’écart.</t>
  </si>
  <si>
    <t>perimetre</t>
  </si>
  <si>
    <t>Q094-P02</t>
  </si>
  <si>
    <t>Ajoute le point professionnel : prestations alimentaires, avec preuve, contrôle et décision en cas d’écart.</t>
  </si>
  <si>
    <t>Q094-P03</t>
  </si>
  <si>
    <t>Q094-P04</t>
  </si>
  <si>
    <t>incluses</t>
  </si>
  <si>
    <t>Ajoute le point professionnel : incluses, avec preuve, contrôle et décision en cas d’écart.</t>
  </si>
  <si>
    <t>Q094-P05</t>
  </si>
  <si>
    <t>Critère PRO non utilisé Q094</t>
  </si>
  <si>
    <t>Q094-C01</t>
  </si>
  <si>
    <t>Q094-C02</t>
  </si>
  <si>
    <t>Q094-C03</t>
  </si>
  <si>
    <t>Q094-C04</t>
  </si>
  <si>
    <t>Ajoute ce point terrain : servis, puis indique ce que tu contrôles et ce que tu notes.</t>
  </si>
  <si>
    <t>Q094-C05</t>
  </si>
  <si>
    <t>Critère CFA non utilisé Q094</t>
  </si>
  <si>
    <t>Q095-P01</t>
  </si>
  <si>
    <t>Q095-P02</t>
  </si>
  <si>
    <t>Ajoute le point professionnel : allergènes, avec preuve, contrôle et décision en cas d’écart.</t>
  </si>
  <si>
    <t>Q095-P03</t>
  </si>
  <si>
    <t>accord acheteur</t>
  </si>
  <si>
    <t>Ajoute le point professionnel : accord acheteur, avec preuve, contrôle et décision en cas d’écart.</t>
  </si>
  <si>
    <t>Q095-P04</t>
  </si>
  <si>
    <t>impact menu</t>
  </si>
  <si>
    <t>Ajoute le point professionnel : impact menu, avec preuve, contrôle et décision en cas d’écart.</t>
  </si>
  <si>
    <t>Q095-P05</t>
  </si>
  <si>
    <t>Critère PRO non utilisé Q095</t>
  </si>
  <si>
    <t>Q095-C01</t>
  </si>
  <si>
    <t>Q095-C02</t>
  </si>
  <si>
    <t>Q095-C03</t>
  </si>
  <si>
    <t>Ajoute ce point terrain : accepté, puis indique ce que tu contrôles et ce que tu notes.</t>
  </si>
  <si>
    <t>accepte</t>
  </si>
  <si>
    <t>Q095-C04</t>
  </si>
  <si>
    <t>Q095-C05</t>
  </si>
  <si>
    <t>Critère CFA non utilisé Q095</t>
  </si>
  <si>
    <t>Q096-P01</t>
  </si>
  <si>
    <t>Q096-P02</t>
  </si>
  <si>
    <t>Q096-P03</t>
  </si>
  <si>
    <t>Q096-P04</t>
  </si>
  <si>
    <t>Q096-P05</t>
  </si>
  <si>
    <t>conformité marché</t>
  </si>
  <si>
    <t>Ajoute le point professionnel : conformité marché, avec preuve, contrôle et décision en cas d’écart.</t>
  </si>
  <si>
    <t>conformite marche</t>
  </si>
  <si>
    <t>Q096-C01</t>
  </si>
  <si>
    <t>Q096-C02</t>
  </si>
  <si>
    <t>Q096-C03</t>
  </si>
  <si>
    <t>Q096-C04</t>
  </si>
  <si>
    <t>Q096-C05</t>
  </si>
  <si>
    <t>Critère CFA non utilisé Q096</t>
  </si>
  <si>
    <t>Q097-P01</t>
  </si>
  <si>
    <t>Ajoute le point professionnel : commande, avec preuve, contrôle et décision en cas d’écart.</t>
  </si>
  <si>
    <t>Q097-P02</t>
  </si>
  <si>
    <t>Ajoute le point professionnel : lot, avec preuve, contrôle et décision en cas d’écart.</t>
  </si>
  <si>
    <t>Q097-P03</t>
  </si>
  <si>
    <t>Ajoute le point professionnel : litige, avec preuve, contrôle et décision en cas d’écart.</t>
  </si>
  <si>
    <t>Q097-P04</t>
  </si>
  <si>
    <t>Q097-P05</t>
  </si>
  <si>
    <t>Critère PRO non utilisé Q097</t>
  </si>
  <si>
    <t>Q097-C01</t>
  </si>
  <si>
    <t>Ajoute ce point terrain : bon livraison, puis indique ce que tu contrôles et ce que tu notes.</t>
  </si>
  <si>
    <t>Q097-C02</t>
  </si>
  <si>
    <t>Ajoute ce point terrain : livré, puis indique ce que tu contrôles et ce que tu notes.</t>
  </si>
  <si>
    <t>livre</t>
  </si>
  <si>
    <t>Q097-C03</t>
  </si>
  <si>
    <t>Q097-C04</t>
  </si>
  <si>
    <t>Q097-C05</t>
  </si>
  <si>
    <t>Critère CFA non utilisé Q097</t>
  </si>
  <si>
    <t>Q098-P01</t>
  </si>
  <si>
    <t>Q098-P02</t>
  </si>
  <si>
    <t>Q098-P03</t>
  </si>
  <si>
    <t>Q098-P04</t>
  </si>
  <si>
    <t>Q098-P05</t>
  </si>
  <si>
    <t>Critère PRO non utilisé Q098</t>
  </si>
  <si>
    <t>Q098-C01</t>
  </si>
  <si>
    <t>Q098-C02</t>
  </si>
  <si>
    <t>Q098-C03</t>
  </si>
  <si>
    <t>Q098-C04</t>
  </si>
  <si>
    <t>Q098-C05</t>
  </si>
  <si>
    <t>Critère CFA non utilisé Q098</t>
  </si>
  <si>
    <t>Q099-P01</t>
  </si>
  <si>
    <t>Q099-P02</t>
  </si>
  <si>
    <t>Q099-P03</t>
  </si>
  <si>
    <t>tableaux suivi</t>
  </si>
  <si>
    <t>Ajoute le point professionnel : tableaux suivi, avec preuve, contrôle et décision en cas d’écart.</t>
  </si>
  <si>
    <t>tableaux</t>
  </si>
  <si>
    <t>Q099-P04</t>
  </si>
  <si>
    <t>Ajoute le point professionnel : échanges, avec preuve, contrôle et décision en cas d’écart.</t>
  </si>
  <si>
    <t>echanges</t>
  </si>
  <si>
    <t>Q099-P05</t>
  </si>
  <si>
    <t>Critère PRO non utilisé Q099</t>
  </si>
  <si>
    <t>Q099-C01</t>
  </si>
  <si>
    <t>Ajoute ce point terrain : archivage, puis indique ce que tu contrôles et ce que tu notes.</t>
  </si>
  <si>
    <t>Q099-C02</t>
  </si>
  <si>
    <t>Q099-C03</t>
  </si>
  <si>
    <t>Q099-C04</t>
  </si>
  <si>
    <t>Ajoute ce point terrain : justifier, puis indique ce que tu contrôles et ce que tu notes.</t>
  </si>
  <si>
    <t>Q099-C05</t>
  </si>
  <si>
    <t>Critère CFA non utilisé Q099</t>
  </si>
  <si>
    <t>Q100-P01</t>
  </si>
  <si>
    <t>Q100-P02</t>
  </si>
  <si>
    <t>Q100-P03</t>
  </si>
  <si>
    <t>viandes poissons</t>
  </si>
  <si>
    <t>Ajoute le point professionnel : viandes poissons, avec preuve, contrôle et décision en cas d’écart.</t>
  </si>
  <si>
    <t>Q100-P04</t>
  </si>
  <si>
    <t>tendance annuelle</t>
  </si>
  <si>
    <t>Ajoute le point professionnel : tendance annuelle, avec preuve, contrôle et décision en cas d’écart.</t>
  </si>
  <si>
    <t>tendance</t>
  </si>
  <si>
    <t>annuelle</t>
  </si>
  <si>
    <t>Q100-P05</t>
  </si>
  <si>
    <t>Critère PRO non utilisé Q100</t>
  </si>
  <si>
    <t>Q100-C01</t>
  </si>
  <si>
    <t>Ajoute ce point terrain : tableau de bord, puis indique ce que tu contrôles et ce que tu notes.</t>
  </si>
  <si>
    <t>bord</t>
  </si>
  <si>
    <t>Q100-C02</t>
  </si>
  <si>
    <t>Q100-C03</t>
  </si>
  <si>
    <t>Ajoute ce point terrain : pourcentages, puis indique ce que tu contrôles et ce que tu notes.</t>
  </si>
  <si>
    <t>Q100-C04</t>
  </si>
  <si>
    <t>Ajoute ce point terrain : écarts, puis indique ce que tu contrôles et ce que tu notes.</t>
  </si>
  <si>
    <t>Q100-C05</t>
  </si>
  <si>
    <t>Critère CFA non utilisé Q100</t>
  </si>
  <si>
    <t>Q101-P01</t>
  </si>
  <si>
    <t>Ajoute le point professionnel : mensuel, avec preuve, contrôle et décision en cas d’écart.</t>
  </si>
  <si>
    <t>Q101-P02</t>
  </si>
  <si>
    <t>Ajoute le point professionnel : trimestriel, avec preuve, contrôle et décision en cas d’écart.</t>
  </si>
  <si>
    <t>Q101-P03</t>
  </si>
  <si>
    <t>clôture annuelle</t>
  </si>
  <si>
    <t>Ajoute le point professionnel : clôture annuelle, avec preuve, contrôle et décision en cas d’écart.</t>
  </si>
  <si>
    <t>cloture annuelle</t>
  </si>
  <si>
    <t>clôture</t>
  </si>
  <si>
    <t>cloture</t>
  </si>
  <si>
    <t>Q101-P04</t>
  </si>
  <si>
    <t>Q101-P05</t>
  </si>
  <si>
    <t>Critère PRO non utilisé Q101</t>
  </si>
  <si>
    <t>Q101-C01</t>
  </si>
  <si>
    <t>Ajoute ce point terrain : régulier, puis indique ce que tu contrôles et ce que tu notes.</t>
  </si>
  <si>
    <t>regulier</t>
  </si>
  <si>
    <t>Q101-C02</t>
  </si>
  <si>
    <t>Q101-C03</t>
  </si>
  <si>
    <t>Q101-C04</t>
  </si>
  <si>
    <t>Ajoute ce point terrain : correction, puis indique ce que tu contrôles et ce que tu notes.</t>
  </si>
  <si>
    <t>Q101-C05</t>
  </si>
  <si>
    <t>Critère CFA non utilisé Q101</t>
  </si>
  <si>
    <t>Q102-P01</t>
  </si>
  <si>
    <t>Ajoute le point professionnel : réserve, avec preuve, contrôle et décision en cas d’écart.</t>
  </si>
  <si>
    <t>reserve</t>
  </si>
  <si>
    <t>Q102-P02</t>
  </si>
  <si>
    <t>Q102-P03</t>
  </si>
  <si>
    <t>Ajoute le point professionnel : action corrective, avec preuve, contrôle et décision en cas d’écart.</t>
  </si>
  <si>
    <t>corrective</t>
  </si>
  <si>
    <t>Q102-P04</t>
  </si>
  <si>
    <t>impact EGAlim</t>
  </si>
  <si>
    <t>Ajoute le point professionnel : impact EGAlim, avec preuve, contrôle et décision en cas d’écart.</t>
  </si>
  <si>
    <t>Q102-P05</t>
  </si>
  <si>
    <t>Critère PRO non utilisé Q102</t>
  </si>
  <si>
    <t>Q102-C01</t>
  </si>
  <si>
    <t>Ajoute ce point terrain : écart, puis indique ce que tu contrôles et ce que tu notes.</t>
  </si>
  <si>
    <t>ecart</t>
  </si>
  <si>
    <t>Q102-C02</t>
  </si>
  <si>
    <t>Ajoute ce point terrain : refuser, puis indique ce que tu contrôles et ce que tu notes.</t>
  </si>
  <si>
    <t>Q102-C03</t>
  </si>
  <si>
    <t>Ajoute ce point terrain : trace, puis indique ce que tu contrôles et ce que tu notes.</t>
  </si>
  <si>
    <t>Q102-C04</t>
  </si>
  <si>
    <t>Ajoute ce point terrain : signaler, puis indique ce que tu contrôles et ce que tu notes.</t>
  </si>
  <si>
    <t>Q102-C05</t>
  </si>
  <si>
    <t>Critère CFA non utilisé Q102</t>
  </si>
  <si>
    <t>Q103-P01</t>
  </si>
  <si>
    <t>Ajoute le point professionnel : information préalable, avec preuve, contrôle et décision en cas d’écart.</t>
  </si>
  <si>
    <t>information prealable</t>
  </si>
  <si>
    <t>préalable</t>
  </si>
  <si>
    <t>Q103-P02</t>
  </si>
  <si>
    <t>Ajoute le point professionnel : équivalence EGAlim, avec preuve, contrôle et décision en cas d’écart.</t>
  </si>
  <si>
    <t>equivalence EGAlim</t>
  </si>
  <si>
    <t>Q103-P03</t>
  </si>
  <si>
    <t>Ajoute le point professionnel : validation, avec preuve, contrôle et décision en cas d’écart.</t>
  </si>
  <si>
    <t>Q103-P04</t>
  </si>
  <si>
    <t>Q103-P05</t>
  </si>
  <si>
    <t>Critère PRO non utilisé Q103</t>
  </si>
  <si>
    <t>Q103-C01</t>
  </si>
  <si>
    <t>Q103-C02</t>
  </si>
  <si>
    <t>Q103-C03</t>
  </si>
  <si>
    <t>Q103-C04</t>
  </si>
  <si>
    <t>Q103-C05</t>
  </si>
  <si>
    <t>Critère CFA non utilisé Q103</t>
  </si>
  <si>
    <t>Q104-P01</t>
  </si>
  <si>
    <t>Q104-P02</t>
  </si>
  <si>
    <t>Q104-P03</t>
  </si>
  <si>
    <t>incidents</t>
  </si>
  <si>
    <t>Ajoute le point professionnel : incidents, avec preuve, contrôle et décision en cas d’écart.</t>
  </si>
  <si>
    <t>Q104-P04</t>
  </si>
  <si>
    <t>clauses exécution</t>
  </si>
  <si>
    <t>Ajoute le point professionnel : clauses exécution, avec preuve, contrôle et décision en cas d’écart.</t>
  </si>
  <si>
    <t>clauses execution</t>
  </si>
  <si>
    <t>Q104-P05</t>
  </si>
  <si>
    <t>Critère PRO non utilisé Q104</t>
  </si>
  <si>
    <t>Q104-C01</t>
  </si>
  <si>
    <t>Q104-C02</t>
  </si>
  <si>
    <t>Q104-C03</t>
  </si>
  <si>
    <t>Q104-C04</t>
  </si>
  <si>
    <t>Ajoute ce point terrain : livraisons, puis indique ce que tu contrôles et ce que tu notes.</t>
  </si>
  <si>
    <t>Q104-C05</t>
  </si>
  <si>
    <t>Critère CFA non utilisé Q104</t>
  </si>
  <si>
    <t>Q105-P01</t>
  </si>
  <si>
    <t>Ajoute le point professionnel : taux substitution, avec preuve, contrôle et décision en cas d’écart.</t>
  </si>
  <si>
    <t>Q105-P02</t>
  </si>
  <si>
    <t>Q105-P03</t>
  </si>
  <si>
    <t>satisfaction</t>
  </si>
  <si>
    <t>Ajoute le point professionnel : satisfaction, avec preuve, contrôle et décision en cas d’écart.</t>
  </si>
  <si>
    <t>Q105-P04</t>
  </si>
  <si>
    <t>Q105-P05</t>
  </si>
  <si>
    <t>Critère PRO non utilisé Q105</t>
  </si>
  <si>
    <t>Q105-C01</t>
  </si>
  <si>
    <t>Ajoute ce point terrain : indicateur, puis indique ce que tu contrôles et ce que tu notes.</t>
  </si>
  <si>
    <t>Q105-C02</t>
  </si>
  <si>
    <t>Q105-C03</t>
  </si>
  <si>
    <t>Q105-C04</t>
  </si>
  <si>
    <t>Q105-C05</t>
  </si>
  <si>
    <t>Critère CFA non utilisé Q105</t>
  </si>
  <si>
    <t>Q106-P01</t>
  </si>
  <si>
    <t>Ajoute le point professionnel : cause, avec preuve, contrôle et décision en cas d’écart.</t>
  </si>
  <si>
    <t>Q106-P02</t>
  </si>
  <si>
    <t>Q106-P03</t>
  </si>
  <si>
    <t>Ajoute le point professionnel : délai, avec preuve, contrôle et décision en cas d’écart.</t>
  </si>
  <si>
    <t>Q106-P04</t>
  </si>
  <si>
    <t>efficacité</t>
  </si>
  <si>
    <t>Ajoute le point professionnel : efficacité, avec preuve, contrôle et décision en cas d’écart.</t>
  </si>
  <si>
    <t>efficacite</t>
  </si>
  <si>
    <t>Q106-P05</t>
  </si>
  <si>
    <t>Critère PRO non utilisé Q106</t>
  </si>
  <si>
    <t>Q106-C01</t>
  </si>
  <si>
    <t>Ajoute ce point terrain : action corrective, puis indique ce que tu contrôles et ce que tu notes.</t>
  </si>
  <si>
    <t>Q106-C02</t>
  </si>
  <si>
    <t>Q106-C03</t>
  </si>
  <si>
    <t>Q106-C04</t>
  </si>
  <si>
    <t>Ajoute ce point terrain : mesure, puis indique ce que tu contrôles et ce que tu notes.</t>
  </si>
  <si>
    <t>Q106-C05</t>
  </si>
  <si>
    <t>Critère CFA non utilisé Q106</t>
  </si>
  <si>
    <t>Q107-P01</t>
  </si>
  <si>
    <t>Q107-P02</t>
  </si>
  <si>
    <t>Ajoute le point professionnel : analyse familles, avec preuve, contrôle et décision en cas d’écart.</t>
  </si>
  <si>
    <t>analyse</t>
  </si>
  <si>
    <t>Q107-P03</t>
  </si>
  <si>
    <t>Q107-P04</t>
  </si>
  <si>
    <t>Ajoute le point professionnel : déclaration, avec preuve, contrôle et décision en cas d’écart.</t>
  </si>
  <si>
    <t>declaration</t>
  </si>
  <si>
    <t>Q107-P05</t>
  </si>
  <si>
    <t>Critère PRO non utilisé Q107</t>
  </si>
  <si>
    <t>Q107-C01</t>
  </si>
  <si>
    <t>Ajoute ce point terrain : bilan annuel, puis indique ce que tu contrôles et ce que tu notes.</t>
  </si>
  <si>
    <t>Q107-C02</t>
  </si>
  <si>
    <t>Q107-C03</t>
  </si>
  <si>
    <t>Q107-C04</t>
  </si>
  <si>
    <t>Ajoute ce point terrain : atteints, puis indique ce que tu contrôles et ce que tu notes.</t>
  </si>
  <si>
    <t>Q107-C05</t>
  </si>
  <si>
    <t>Critère CFA non utilisé Q107</t>
  </si>
  <si>
    <t>Q108-P01</t>
  </si>
  <si>
    <t>Ajoute le point professionnel : données consolidées, avec preuve, contrôle et décision en cas d’écart.</t>
  </si>
  <si>
    <t>donnees consolidees</t>
  </si>
  <si>
    <t>donnees</t>
  </si>
  <si>
    <t>Q108-P02</t>
  </si>
  <si>
    <t>Q108-P03</t>
  </si>
  <si>
    <t>Q108-P04</t>
  </si>
  <si>
    <t>cohérence</t>
  </si>
  <si>
    <t>Ajoute le point professionnel : cohérence, avec preuve, contrôle et décision en cas d’écart.</t>
  </si>
  <si>
    <t>coherence</t>
  </si>
  <si>
    <t>Q108-P05</t>
  </si>
  <si>
    <t>Critère PRO non utilisé Q108</t>
  </si>
  <si>
    <t>Q108-C01</t>
  </si>
  <si>
    <t>Ajoute ce point terrain : télédéclaration, puis indique ce que tu contrôles et ce que tu notes.</t>
  </si>
  <si>
    <t>Q108-C02</t>
  </si>
  <si>
    <t>Ajoute ce point terrain : montants, puis indique ce que tu contrôles et ce que tu notes.</t>
  </si>
  <si>
    <t>Q108-C03</t>
  </si>
  <si>
    <t>Q108-C04</t>
  </si>
  <si>
    <t>Ajoute ce point terrain : justificatifs, puis indique ce que tu contrôles et ce que tu notes.</t>
  </si>
  <si>
    <t>Q108-C05</t>
  </si>
  <si>
    <t>Critère CFA non utilisé Q108</t>
  </si>
  <si>
    <t>Q109-P01</t>
  </si>
  <si>
    <t>Ajoute le point professionnel : procédures, avec preuve, contrôle et décision en cas d’écart.</t>
  </si>
  <si>
    <t>procedures</t>
  </si>
  <si>
    <t>Q109-P02</t>
  </si>
  <si>
    <t>Q109-P03</t>
  </si>
  <si>
    <t>Q109-P04</t>
  </si>
  <si>
    <t>Q109-P05</t>
  </si>
  <si>
    <t>Critère PRO non utilisé Q109</t>
  </si>
  <si>
    <t>Q109-C01</t>
  </si>
  <si>
    <t>Ajoute ce point terrain : audit, puis indique ce que tu contrôles et ce que tu notes.</t>
  </si>
  <si>
    <t>Q109-C02</t>
  </si>
  <si>
    <t>Q109-C03</t>
  </si>
  <si>
    <t>Q109-C04</t>
  </si>
  <si>
    <t>Q109-C05</t>
  </si>
  <si>
    <t>Critère CFA non utilisé Q109</t>
  </si>
  <si>
    <t>Q110-P01</t>
  </si>
  <si>
    <t>Ajoute le point professionnel : PMS, avec preuve, contrôle et décision en cas d’écart.</t>
  </si>
  <si>
    <t>Q110-P02</t>
  </si>
  <si>
    <t>Ajoute le point professionnel : étiquetage, avec preuve, contrôle et décision en cas d’écart.</t>
  </si>
  <si>
    <t>etiquetage</t>
  </si>
  <si>
    <t>Q110-P03</t>
  </si>
  <si>
    <t>documentation contractuelle</t>
  </si>
  <si>
    <t>Ajoute le point professionnel : documentation contractuelle, avec preuve, contrôle et décision en cas d’écart.</t>
  </si>
  <si>
    <t>documentation</t>
  </si>
  <si>
    <t>contractuelle</t>
  </si>
  <si>
    <t>Q110-P04</t>
  </si>
  <si>
    <t>Q110-P05</t>
  </si>
  <si>
    <t>Critère PRO non utilisé Q110</t>
  </si>
  <si>
    <t>Q110-C01</t>
  </si>
  <si>
    <t>Q110-C02</t>
  </si>
  <si>
    <t>Q110-C03</t>
  </si>
  <si>
    <t>Q110-C04</t>
  </si>
  <si>
    <t>Q110-C05</t>
  </si>
  <si>
    <t>Critère CFA non utilisé Q110</t>
  </si>
  <si>
    <t>Q111-P01</t>
  </si>
  <si>
    <t>Ajoute le point professionnel : clause applicable, avec preuve, contrôle et décision en cas d’écart.</t>
  </si>
  <si>
    <t>applicable</t>
  </si>
  <si>
    <t>Q111-P02</t>
  </si>
  <si>
    <t>Ajoute le point professionnel : impact, avec preuve, contrôle et décision en cas d’écart.</t>
  </si>
  <si>
    <t>Q111-P03</t>
  </si>
  <si>
    <t>décision</t>
  </si>
  <si>
    <t>Ajoute le point professionnel : décision, avec preuve, contrôle et décision en cas d’écart.</t>
  </si>
  <si>
    <t>decision</t>
  </si>
  <si>
    <t>Q111-P04</t>
  </si>
  <si>
    <t>Q111-P05</t>
  </si>
  <si>
    <t>Critère PRO non utilisé Q111</t>
  </si>
  <si>
    <t>Q111-C01</t>
  </si>
  <si>
    <t>Ajoute ce point terrain : litige, puis indique ce que tu contrôles et ce que tu notes.</t>
  </si>
  <si>
    <t>Q111-C02</t>
  </si>
  <si>
    <t>Q111-C03</t>
  </si>
  <si>
    <t>Ajoute ce point terrain : photos, puis indique ce que tu contrôles et ce que tu notes.</t>
  </si>
  <si>
    <t>Q111-C04</t>
  </si>
  <si>
    <t>Ajoute ce point terrain : échanges, puis indique ce que tu contrôles et ce que tu notes.</t>
  </si>
  <si>
    <t>Q111-C05</t>
  </si>
  <si>
    <t>Critère CFA non utilisé Q111</t>
  </si>
  <si>
    <t>Q112-P01</t>
  </si>
  <si>
    <t>Ajoute le point professionnel : CCAP, avec preuve, contrôle et décision en cas d’écart.</t>
  </si>
  <si>
    <t>Q112-P02</t>
  </si>
  <si>
    <t>Ajoute le point professionnel : proportionnalité, avec preuve, contrôle et décision en cas d’écart.</t>
  </si>
  <si>
    <t>proportionnalite</t>
  </si>
  <si>
    <t>Q112-P03</t>
  </si>
  <si>
    <t>contradictoire</t>
  </si>
  <si>
    <t>Ajoute le point professionnel : contradictoire, avec preuve, contrôle et décision en cas d’écart.</t>
  </si>
  <si>
    <t>Q112-P04</t>
  </si>
  <si>
    <t>Q112-P05</t>
  </si>
  <si>
    <t>Critère PRO non utilisé Q112</t>
  </si>
  <si>
    <t>Q112-C01</t>
  </si>
  <si>
    <t>Q112-C02</t>
  </si>
  <si>
    <t>Q112-C03</t>
  </si>
  <si>
    <t>Ajoute ce point terrain : manquement, puis indique ce que tu contrôles et ce que tu notes.</t>
  </si>
  <si>
    <t>Q112-C04</t>
  </si>
  <si>
    <t>Q112-C05</t>
  </si>
  <si>
    <t>Critère CFA non utilisé Q112</t>
  </si>
  <si>
    <t>Q113-P01</t>
  </si>
  <si>
    <t>Q113-P02</t>
  </si>
  <si>
    <t>Ajoute le point professionnel : clauses, avec preuve, contrôle et décision en cas d’écart.</t>
  </si>
  <si>
    <t>Q113-P03</t>
  </si>
  <si>
    <t>Ajoute le point professionnel : responsables, avec preuve, contrôle et décision en cas d’écart.</t>
  </si>
  <si>
    <t>Q113-P04</t>
  </si>
  <si>
    <t>compte rendu</t>
  </si>
  <si>
    <t>Ajoute le point professionnel : compte rendu, avec preuve, contrôle et décision en cas d’écart.</t>
  </si>
  <si>
    <t>rendu</t>
  </si>
  <si>
    <t>Q113-P05</t>
  </si>
  <si>
    <t>Critère PRO non utilisé Q113</t>
  </si>
  <si>
    <t>Q113-C01</t>
  </si>
  <si>
    <t>Q113-C02</t>
  </si>
  <si>
    <t>Ajoute ce point terrain : chiffres, puis indique ce que tu contrôles et ce que tu notes.</t>
  </si>
  <si>
    <t>Q113-C03</t>
  </si>
  <si>
    <t>Q113-C04</t>
  </si>
  <si>
    <t>Ajoute ce point terrain : problèmes, puis indique ce que tu contrôles et ce que tu notes.</t>
  </si>
  <si>
    <t>problemes</t>
  </si>
  <si>
    <t>Q113-C05</t>
  </si>
  <si>
    <t>Critère CFA non utilisé Q113</t>
  </si>
  <si>
    <t>Q114-P01</t>
  </si>
  <si>
    <t>Q114-P02</t>
  </si>
  <si>
    <t>Q114-P03</t>
  </si>
  <si>
    <t>stratégie EGAlim</t>
  </si>
  <si>
    <t>Ajoute le point professionnel : stratégie EGAlim, avec preuve, contrôle et décision en cas d’écart.</t>
  </si>
  <si>
    <t>strategie EGAlim</t>
  </si>
  <si>
    <t>stratégie</t>
  </si>
  <si>
    <t>strategie</t>
  </si>
  <si>
    <t>Q114-P04</t>
  </si>
  <si>
    <t>Q114-P05</t>
  </si>
  <si>
    <t>Critère PRO non utilisé Q114</t>
  </si>
  <si>
    <t>Q114-C01</t>
  </si>
  <si>
    <t>Ajoute ce point terrain : plan alimentaire, puis indique ce que tu contrôles et ce que tu notes.</t>
  </si>
  <si>
    <t>Q114-C02</t>
  </si>
  <si>
    <t>Q114-C03</t>
  </si>
  <si>
    <t>Q114-C04</t>
  </si>
  <si>
    <t>Q114-C05</t>
  </si>
  <si>
    <t>Critère CFA non utilisé Q114</t>
  </si>
  <si>
    <t>Q115-P01</t>
  </si>
  <si>
    <t>Q115-P02</t>
  </si>
  <si>
    <t>Q115-P03</t>
  </si>
  <si>
    <t>Ajoute le point professionnel : portions, avec preuve, contrôle et décision en cas d’écart.</t>
  </si>
  <si>
    <t>Q115-P04</t>
  </si>
  <si>
    <t>budget disponible</t>
  </si>
  <si>
    <t>Ajoute le point professionnel : budget disponible, avec preuve, contrôle et décision en cas d’écart.</t>
  </si>
  <si>
    <t>Q115-P05</t>
  </si>
  <si>
    <t>Critère PRO non utilisé Q115</t>
  </si>
  <si>
    <t>Q115-C01</t>
  </si>
  <si>
    <t>Q115-C02</t>
  </si>
  <si>
    <t>Q115-C03</t>
  </si>
  <si>
    <t>Ajoute ce point terrain : acheter, puis indique ce que tu contrôles et ce que tu notes.</t>
  </si>
  <si>
    <t>Q115-C04</t>
  </si>
  <si>
    <t>Ajoute ce point terrain : mieux, puis indique ce que tu contrôles et ce que tu notes.</t>
  </si>
  <si>
    <t>Q115-C05</t>
  </si>
  <si>
    <t>Critère CFA non utilisé Q115</t>
  </si>
  <si>
    <t>Q116-P01</t>
  </si>
  <si>
    <t>Q116-P02</t>
  </si>
  <si>
    <t>Q116-P03</t>
  </si>
  <si>
    <t>Q116-P04</t>
  </si>
  <si>
    <t>Ajoute le point professionnel : continuité, avec preuve, contrôle et décision en cas d’écart.</t>
  </si>
  <si>
    <t>Q116-P05</t>
  </si>
  <si>
    <t>Critère PRO non utilisé Q116</t>
  </si>
  <si>
    <t>Q116-C01</t>
  </si>
  <si>
    <t>Ajoute ce point terrain : cuisine centrale, puis indique ce que tu contrôles et ce que tu notes.</t>
  </si>
  <si>
    <t>centrale</t>
  </si>
  <si>
    <t>Q116-C02</t>
  </si>
  <si>
    <t>Q116-C03</t>
  </si>
  <si>
    <t>Q116-C04</t>
  </si>
  <si>
    <t>Q116-C05</t>
  </si>
  <si>
    <t>Critère CFA non utilisé Q116</t>
  </si>
  <si>
    <t>Q117-P01</t>
  </si>
  <si>
    <t>Ajoute le point professionnel : lieux multiples, avec preuve, contrôle et décision en cas d’écart.</t>
  </si>
  <si>
    <t>multiples</t>
  </si>
  <si>
    <t>Q117-P02</t>
  </si>
  <si>
    <t>Ajoute le point professionnel : contenants, avec preuve, contrôle et décision en cas d’écart.</t>
  </si>
  <si>
    <t>Q117-P03</t>
  </si>
  <si>
    <t>BL par site</t>
  </si>
  <si>
    <t>Ajoute le point professionnel : BL par site, avec preuve, contrôle et décision en cas d’écart.</t>
  </si>
  <si>
    <t>site</t>
  </si>
  <si>
    <t>Q117-P04</t>
  </si>
  <si>
    <t>Q117-P05</t>
  </si>
  <si>
    <t>Critère PRO non utilisé Q117</t>
  </si>
  <si>
    <t>Q117-C01</t>
  </si>
  <si>
    <t>Ajoute ce point terrain : satellites, puis indique ce que tu contrôles et ce que tu notes.</t>
  </si>
  <si>
    <t>Q117-C02</t>
  </si>
  <si>
    <t>Q117-C03</t>
  </si>
  <si>
    <t>Q117-C04</t>
  </si>
  <si>
    <t>Q117-C05</t>
  </si>
  <si>
    <t>Critère CFA non utilisé Q117</t>
  </si>
  <si>
    <t>Q118-P01</t>
  </si>
  <si>
    <t>Ajoute le point professionnel : process, avec preuve, contrôle et décision en cas d’écart.</t>
  </si>
  <si>
    <t>Q118-P02</t>
  </si>
  <si>
    <t>Q118-P03</t>
  </si>
  <si>
    <t>Ajoute le point professionnel : texture, avec preuve, contrôle et décision en cas d’écart.</t>
  </si>
  <si>
    <t>Q118-P04</t>
  </si>
  <si>
    <t>sécurité sanitaire</t>
  </si>
  <si>
    <t>Ajoute le point professionnel : sécurité sanitaire, avec preuve, contrôle et décision en cas d’écart.</t>
  </si>
  <si>
    <t>securite sanitaire</t>
  </si>
  <si>
    <t>Q118-P05</t>
  </si>
  <si>
    <t>Critère PRO non utilisé Q118</t>
  </si>
  <si>
    <t>Q118-C01</t>
  </si>
  <si>
    <t>Ajoute ce point terrain : liaison froide, puis indique ce que tu contrôles et ce que tu notes.</t>
  </si>
  <si>
    <t>liaison</t>
  </si>
  <si>
    <t>froide</t>
  </si>
  <si>
    <t>Q118-C02</t>
  </si>
  <si>
    <t>Q118-C03</t>
  </si>
  <si>
    <t>Ajoute ce point terrain : remise température, puis indique ce que tu contrôles et ce que tu notes.</t>
  </si>
  <si>
    <t>remise temperature</t>
  </si>
  <si>
    <t>Q118-C04</t>
  </si>
  <si>
    <t>Q118-C05</t>
  </si>
  <si>
    <t>Critère CFA non utilisé Q118</t>
  </si>
  <si>
    <t>Q119-P01</t>
  </si>
  <si>
    <t>Q119-P02</t>
  </si>
  <si>
    <t>Ajoute le point professionnel : réglementaire, avec preuve, contrôle et décision en cas d’écart.</t>
  </si>
  <si>
    <t>reglementaire</t>
  </si>
  <si>
    <t>Q119-P03</t>
  </si>
  <si>
    <t>Q119-P04</t>
  </si>
  <si>
    <t>Ajoute le point professionnel : service, avec preuve, contrôle et décision en cas d’écart.</t>
  </si>
  <si>
    <t>Q119-P05</t>
  </si>
  <si>
    <t>Critère PRO non utilisé Q119</t>
  </si>
  <si>
    <t>Q119-C01</t>
  </si>
  <si>
    <t>Ajoute ce point terrain : liaison chaude, puis indique ce que tu contrôles et ce que tu notes.</t>
  </si>
  <si>
    <t>chaude</t>
  </si>
  <si>
    <t>Q119-C02</t>
  </si>
  <si>
    <t>Q119-C03</t>
  </si>
  <si>
    <t>Q119-C04</t>
  </si>
  <si>
    <t>Ajoute ce point terrain : contenants, puis indique ce que tu contrôles et ce que tu notes.</t>
  </si>
  <si>
    <t>Q119-C05</t>
  </si>
  <si>
    <t>Critère CFA non utilisé Q119</t>
  </si>
  <si>
    <t>Q120-P01</t>
  </si>
  <si>
    <t>Ajoute le point professionnel : rendement, avec preuve, contrôle et décision en cas d’écart.</t>
  </si>
  <si>
    <t>Q120-P02</t>
  </si>
  <si>
    <t>Ajoute le point professionnel : ergonomie, avec preuve, contrôle et décision en cas d’écart.</t>
  </si>
  <si>
    <t>Q120-P03</t>
  </si>
  <si>
    <t>refroidissement</t>
  </si>
  <si>
    <t>Ajoute le point professionnel : refroidissement, avec preuve, contrôle et décision en cas d’écart.</t>
  </si>
  <si>
    <t>Q120-P04</t>
  </si>
  <si>
    <t>Q120-P05</t>
  </si>
  <si>
    <t>Critère PRO non utilisé Q120</t>
  </si>
  <si>
    <t>Q120-C01</t>
  </si>
  <si>
    <t>Q120-C02</t>
  </si>
  <si>
    <t>Ajoute ce point terrain : bacs, puis indique ce que tu contrôles et ce que tu notes.</t>
  </si>
  <si>
    <t>Q120-C03</t>
  </si>
  <si>
    <t>Q120-C04</t>
  </si>
  <si>
    <t>Q120-C05</t>
  </si>
  <si>
    <t>Critère CFA non utilisé Q120</t>
  </si>
  <si>
    <t>Q121-P01</t>
  </si>
  <si>
    <t>Q121-P02</t>
  </si>
  <si>
    <t>Ajoute le point professionnel : essais, avec preuve, contrôle et décision en cas d’écart.</t>
  </si>
  <si>
    <t>Q121-P03</t>
  </si>
  <si>
    <t>Q121-P04</t>
  </si>
  <si>
    <t>tenue production</t>
  </si>
  <si>
    <t>Ajoute le point professionnel : tenue production, avec preuve, contrôle et décision en cas d’écart.</t>
  </si>
  <si>
    <t>tenue</t>
  </si>
  <si>
    <t>Q121-P05</t>
  </si>
  <si>
    <t>Critère PRO non utilisé Q121</t>
  </si>
  <si>
    <t>Q121-C01</t>
  </si>
  <si>
    <t>Ajoute ce point terrain : goût, puis indique ce que tu contrôles et ce que tu notes.</t>
  </si>
  <si>
    <t>gout</t>
  </si>
  <si>
    <t>Q121-C02</t>
  </si>
  <si>
    <t>Q121-C03</t>
  </si>
  <si>
    <t>Ajoute ce point terrain : convives, puis indique ce que tu contrôles et ce que tu notes.</t>
  </si>
  <si>
    <t>Q121-C04</t>
  </si>
  <si>
    <t>Q121-C05</t>
  </si>
  <si>
    <t>Critère CFA non utilisé Q121</t>
  </si>
  <si>
    <t>Q122-P01</t>
  </si>
  <si>
    <t>Ajoute le point professionnel : culture alimentaire, avec preuve, contrôle et décision en cas d’écart.</t>
  </si>
  <si>
    <t>culture</t>
  </si>
  <si>
    <t>Q122-P02</t>
  </si>
  <si>
    <t>Ajoute le point professionnel : communication, avec preuve, contrôle et décision en cas d’écart.</t>
  </si>
  <si>
    <t>Q122-P03</t>
  </si>
  <si>
    <t>test convives</t>
  </si>
  <si>
    <t>Ajoute le point professionnel : test convives, avec preuve, contrôle et décision en cas d’écart.</t>
  </si>
  <si>
    <t>test</t>
  </si>
  <si>
    <t>Q122-P04</t>
  </si>
  <si>
    <t>mesure restes</t>
  </si>
  <si>
    <t>Ajoute le point professionnel : mesure restes, avec preuve, contrôle et décision en cas d’écart.</t>
  </si>
  <si>
    <t>Q122-P05</t>
  </si>
  <si>
    <t>Critère PRO non utilisé Q122</t>
  </si>
  <si>
    <t>Q122-C01</t>
  </si>
  <si>
    <t>Ajoute ce point terrain : acceptabilité, puis indique ce que tu contrôles et ce que tu notes.</t>
  </si>
  <si>
    <t>Q122-C02</t>
  </si>
  <si>
    <t>Q122-C03</t>
  </si>
  <si>
    <t>Q122-C04</t>
  </si>
  <si>
    <t>Q122-C05</t>
  </si>
  <si>
    <t>Critère CFA non utilisé Q122</t>
  </si>
  <si>
    <t>Q123-P01</t>
  </si>
  <si>
    <t>Q123-P02</t>
  </si>
  <si>
    <t>Q123-P03</t>
  </si>
  <si>
    <t>éducation goût</t>
  </si>
  <si>
    <t>Ajoute le point professionnel : éducation goût, avec preuve, contrôle et décision en cas d’écart.</t>
  </si>
  <si>
    <t>education gout</t>
  </si>
  <si>
    <t>éducation</t>
  </si>
  <si>
    <t>education</t>
  </si>
  <si>
    <t>Q123-P04</t>
  </si>
  <si>
    <t>Q123-P05</t>
  </si>
  <si>
    <t>Critère PRO non utilisé Q123</t>
  </si>
  <si>
    <t>Q123-C01</t>
  </si>
  <si>
    <t>Ajoute ce point terrain : enfants, puis indique ce que tu contrôles et ce que tu notes.</t>
  </si>
  <si>
    <t>Q123-C02</t>
  </si>
  <si>
    <t>Q123-C03</t>
  </si>
  <si>
    <t>Ajoute ce point terrain : sûr, puis indique ce que tu contrôles et ce que tu notes.</t>
  </si>
  <si>
    <t>Q123-C04</t>
  </si>
  <si>
    <t>Q123-C05</t>
  </si>
  <si>
    <t>Critère CFA non utilisé Q123</t>
  </si>
  <si>
    <t>Q124-P01</t>
  </si>
  <si>
    <t>Ajoute le point professionnel : densité nutritionnelle, avec preuve, contrôle et décision en cas d’écart.</t>
  </si>
  <si>
    <t>densite nutritionnelle</t>
  </si>
  <si>
    <t>densité</t>
  </si>
  <si>
    <t>densite</t>
  </si>
  <si>
    <t>Q124-P02</t>
  </si>
  <si>
    <t>Ajoute le point professionnel : enrichissement, avec preuve, contrôle et décision en cas d’écart.</t>
  </si>
  <si>
    <t>Q124-P03</t>
  </si>
  <si>
    <t>hydratation</t>
  </si>
  <si>
    <t>Ajoute le point professionnel : hydratation, avec preuve, contrôle et décision en cas d’écart.</t>
  </si>
  <si>
    <t>Q124-P04</t>
  </si>
  <si>
    <t>Q124-P05</t>
  </si>
  <si>
    <t>Critère PRO non utilisé Q124</t>
  </si>
  <si>
    <t>Q124-C01</t>
  </si>
  <si>
    <t>Ajoute ce point terrain : personnes âgées, puis indique ce que tu contrôles et ce que tu notes.</t>
  </si>
  <si>
    <t>personnes agees</t>
  </si>
  <si>
    <t>personnes</t>
  </si>
  <si>
    <t>âgées</t>
  </si>
  <si>
    <t>Q124-C02</t>
  </si>
  <si>
    <t>Ajoute ce point terrain : texture, puis indique ce que tu contrôles et ce que tu notes.</t>
  </si>
  <si>
    <t>Q124-C03</t>
  </si>
  <si>
    <t>Ajoute ce point terrain : nutritif, puis indique ce que tu contrôles et ce que tu notes.</t>
  </si>
  <si>
    <t>Q124-C04</t>
  </si>
  <si>
    <t>Q124-C05</t>
  </si>
  <si>
    <t>Critère CFA non utilisé Q124</t>
  </si>
  <si>
    <t>Q125-P01</t>
  </si>
  <si>
    <t>Ajoute le point professionnel : granulométrie, avec preuve, contrôle et décision en cas d’écart.</t>
  </si>
  <si>
    <t>granulometrie</t>
  </si>
  <si>
    <t>Q125-P02</t>
  </si>
  <si>
    <t>Q125-P03</t>
  </si>
  <si>
    <t>Q125-P04</t>
  </si>
  <si>
    <t>Ajoute le point professionnel : remise température, avec preuve, contrôle et décision en cas d’écart.</t>
  </si>
  <si>
    <t>Q125-P05</t>
  </si>
  <si>
    <t>Critère PRO non utilisé Q125</t>
  </si>
  <si>
    <t>Q125-C01</t>
  </si>
  <si>
    <t>Ajoute ce point terrain : texture modifiée, puis indique ce que tu contrôles et ce que tu notes.</t>
  </si>
  <si>
    <t>texture modifiee</t>
  </si>
  <si>
    <t>modifiée</t>
  </si>
  <si>
    <t>Q125-C02</t>
  </si>
  <si>
    <t>Q125-C03</t>
  </si>
  <si>
    <t>Q125-C04</t>
  </si>
  <si>
    <t>Ajoute ce point terrain : tenir, puis indique ce que tu contrôles et ce que tu notes.</t>
  </si>
  <si>
    <t>Q125-C05</t>
  </si>
  <si>
    <t>Critère CFA non utilisé Q125</t>
  </si>
  <si>
    <t>Q126-P01</t>
  </si>
  <si>
    <t>Ajoute le point professionnel : céréales, avec preuve, contrôle et décision en cas d’écart.</t>
  </si>
  <si>
    <t>Q126-P02</t>
  </si>
  <si>
    <t>Ajoute le point professionnel : qualité nutritionnelle, avec preuve, contrôle et décision en cas d’écart.</t>
  </si>
  <si>
    <t>qualite nutritionnelle</t>
  </si>
  <si>
    <t>Q126-P03</t>
  </si>
  <si>
    <t>Q126-P04</t>
  </si>
  <si>
    <t>Q126-P05</t>
  </si>
  <si>
    <t>Critère PRO non utilisé Q126</t>
  </si>
  <si>
    <t>Q126-C01</t>
  </si>
  <si>
    <t>Q126-C02</t>
  </si>
  <si>
    <t>Q126-C03</t>
  </si>
  <si>
    <t>Q126-C04</t>
  </si>
  <si>
    <t>Q126-C05</t>
  </si>
  <si>
    <t>Critère CFA non utilisé Q126</t>
  </si>
  <si>
    <t>Q127-P01</t>
  </si>
  <si>
    <t>Q127-P02</t>
  </si>
  <si>
    <t>Q127-P03</t>
  </si>
  <si>
    <t>Q127-P04</t>
  </si>
  <si>
    <t>formation cuisine</t>
  </si>
  <si>
    <t>Ajoute le point professionnel : formation cuisine, avec preuve, contrôle et décision en cas d’écart.</t>
  </si>
  <si>
    <t>formation</t>
  </si>
  <si>
    <t>Q127-P05</t>
  </si>
  <si>
    <t>Critère PRO non utilisé Q127</t>
  </si>
  <si>
    <t>Q127-C01</t>
  </si>
  <si>
    <t>Q127-C02</t>
  </si>
  <si>
    <t>Q127-C03</t>
  </si>
  <si>
    <t>Ajoute ce point terrain : alternatives, puis indique ce que tu contrôles et ce que tu notes.</t>
  </si>
  <si>
    <t>Q127-C04</t>
  </si>
  <si>
    <t>Q127-C05</t>
  </si>
  <si>
    <t>Critère CFA non utilisé Q127</t>
  </si>
  <si>
    <t>Q128-P01</t>
  </si>
  <si>
    <t>Ajoute le point professionnel : régimes médicaux, avec preuve, contrôle et décision en cas d’écart.</t>
  </si>
  <si>
    <t>regimes medicaux</t>
  </si>
  <si>
    <t>régimes</t>
  </si>
  <si>
    <t>regimes</t>
  </si>
  <si>
    <t>Q128-P02</t>
  </si>
  <si>
    <t>Ajoute le point professionnel : choix gestion, avec preuve, contrôle et décision en cas d’écart.</t>
  </si>
  <si>
    <t>Q128-P03</t>
  </si>
  <si>
    <t>information convive</t>
  </si>
  <si>
    <t>Ajoute le point professionnel : information convive, avec preuve, contrôle et décision en cas d’écart.</t>
  </si>
  <si>
    <t>Q128-P04</t>
  </si>
  <si>
    <t>culturel</t>
  </si>
  <si>
    <t>Ajoute le point professionnel : culturel, avec preuve, contrôle et décision en cas d’écart.</t>
  </si>
  <si>
    <t>Q128-P05</t>
  </si>
  <si>
    <t>Critère PRO non utilisé Q128</t>
  </si>
  <si>
    <t>Q128-C01</t>
  </si>
  <si>
    <t>Ajoute ce point terrain : préférences, puis indique ce que tu contrôles et ce que tu notes.</t>
  </si>
  <si>
    <t>preferences</t>
  </si>
  <si>
    <t>Q128-C02</t>
  </si>
  <si>
    <t>Q128-C03</t>
  </si>
  <si>
    <t>Q128-C04</t>
  </si>
  <si>
    <t>Ajoute ce point terrain : distinguer, puis indique ce que tu contrôles et ce que tu notes.</t>
  </si>
  <si>
    <t>Q128-C05</t>
  </si>
  <si>
    <t>Critère CFA non utilisé Q128</t>
  </si>
  <si>
    <t>Q129-P01</t>
  </si>
  <si>
    <t>Q129-P02</t>
  </si>
  <si>
    <t>Ajoute le point professionnel : affichage, avec preuve, contrôle et décision en cas d’écart.</t>
  </si>
  <si>
    <t>Q129-P03</t>
  </si>
  <si>
    <t>fiches produits</t>
  </si>
  <si>
    <t>Ajoute le point professionnel : fiches produits, avec preuve, contrôle et décision en cas d’écart.</t>
  </si>
  <si>
    <t>fiches</t>
  </si>
  <si>
    <t>Q129-P04</t>
  </si>
  <si>
    <t>réglementation</t>
  </si>
  <si>
    <t>Ajoute le point professionnel : réglementation, avec preuve, contrôle et décision en cas d’écart.</t>
  </si>
  <si>
    <t>reglementation</t>
  </si>
  <si>
    <t>Q129-P05</t>
  </si>
  <si>
    <t>Critère PRO non utilisé Q129</t>
  </si>
  <si>
    <t>Q129-C01</t>
  </si>
  <si>
    <t>Q129-C02</t>
  </si>
  <si>
    <t>Ajoute ce point terrain : convive, puis indique ce que tu contrôles et ce que tu notes.</t>
  </si>
  <si>
    <t>Q129-C03</t>
  </si>
  <si>
    <t>Ajoute ce point terrain : labels, puis indique ce que tu contrôles et ce que tu notes.</t>
  </si>
  <si>
    <t>Q129-C04</t>
  </si>
  <si>
    <t>Q129-C05</t>
  </si>
  <si>
    <t>Critère CFA non utilisé Q129</t>
  </si>
  <si>
    <t>Q130-P01</t>
  </si>
  <si>
    <t>Ajoute le point professionnel : mention, avec preuve, contrôle et décision en cas d’écart.</t>
  </si>
  <si>
    <t>Q130-P02</t>
  </si>
  <si>
    <t>Q130-P03</t>
  </si>
  <si>
    <t>actualisée</t>
  </si>
  <si>
    <t>Ajoute le point professionnel : actualisée, avec preuve, contrôle et décision en cas d’écart.</t>
  </si>
  <si>
    <t>actualisee</t>
  </si>
  <si>
    <t>Q130-P04</t>
  </si>
  <si>
    <t>Q130-P05</t>
  </si>
  <si>
    <t>Critère PRO non utilisé Q130</t>
  </si>
  <si>
    <t>Q130-C01</t>
  </si>
  <si>
    <t>Ajoute ce point terrain : communication, puis indique ce que tu contrôles et ce que tu notes.</t>
  </si>
  <si>
    <t>Q130-C02</t>
  </si>
  <si>
    <t>Q130-C03</t>
  </si>
  <si>
    <t>Q130-C04</t>
  </si>
  <si>
    <t>Q130-C05</t>
  </si>
  <si>
    <t>Critère CFA non utilisé Q130</t>
  </si>
  <si>
    <t>Q131-P01</t>
  </si>
  <si>
    <t>Ajoute le point professionnel : contrôles réception, avec preuve, contrôle et décision en cas d’écart.</t>
  </si>
  <si>
    <t>controles reception</t>
  </si>
  <si>
    <t>Q131-P02</t>
  </si>
  <si>
    <t>Q131-P03</t>
  </si>
  <si>
    <t>remontée écarts</t>
  </si>
  <si>
    <t>Ajoute le point professionnel : remontée écarts, avec preuve, contrôle et décision en cas d’écart.</t>
  </si>
  <si>
    <t>remontee ecarts</t>
  </si>
  <si>
    <t>remontée</t>
  </si>
  <si>
    <t>remontee</t>
  </si>
  <si>
    <t>Q131-P04</t>
  </si>
  <si>
    <t>Q131-P05</t>
  </si>
  <si>
    <t>Critère PRO non utilisé Q131</t>
  </si>
  <si>
    <t>Q131-C01</t>
  </si>
  <si>
    <t>Ajoute ce point terrain : former, puis indique ce que tu contrôles et ce que tu notes.</t>
  </si>
  <si>
    <t>Q131-C02</t>
  </si>
  <si>
    <t>Ajoute ce point terrain : équipe, puis indique ce que tu contrôles et ce que tu notes.</t>
  </si>
  <si>
    <t>equipe</t>
  </si>
  <si>
    <t>Q131-C03</t>
  </si>
  <si>
    <t>Q131-C04</t>
  </si>
  <si>
    <t>Q131-C05</t>
  </si>
  <si>
    <t>Critère CFA non utilisé Q131</t>
  </si>
  <si>
    <t>Q132-P01</t>
  </si>
  <si>
    <t>Ajoute le point professionnel : valorisation, avec preuve, contrôle et décision en cas d’écart.</t>
  </si>
  <si>
    <t>Q132-P02</t>
  </si>
  <si>
    <t>Ajoute le point professionnel : remontée restes, avec preuve, contrôle et décision en cas d’écart.</t>
  </si>
  <si>
    <t>remontee restes</t>
  </si>
  <si>
    <t>Q132-P03</t>
  </si>
  <si>
    <t>Q132-P04</t>
  </si>
  <si>
    <t>Q132-P05</t>
  </si>
  <si>
    <t>Critère PRO non utilisé Q132</t>
  </si>
  <si>
    <t>Q132-C01</t>
  </si>
  <si>
    <t>Q132-C02</t>
  </si>
  <si>
    <t>Ajoute ce point terrain : expliquer, puis indique ce que tu contrôles et ce que tu notes.</t>
  </si>
  <si>
    <t>Q132-C03</t>
  </si>
  <si>
    <t>Q132-C04</t>
  </si>
  <si>
    <t>Ajoute ce point terrain : retours, puis indique ce que tu contrôles et ce que tu notes.</t>
  </si>
  <si>
    <t>Q132-C05</t>
  </si>
  <si>
    <t>Critère CFA non utilisé Q132</t>
  </si>
  <si>
    <t>Q133-P01</t>
  </si>
  <si>
    <t>Q133-P02</t>
  </si>
  <si>
    <t>Q133-P03</t>
  </si>
  <si>
    <t>Q133-P04</t>
  </si>
  <si>
    <t>validée</t>
  </si>
  <si>
    <t>Ajoute le point professionnel : validée, avec preuve, contrôle et décision en cas d’écart.</t>
  </si>
  <si>
    <t>validee</t>
  </si>
  <si>
    <t>Q133-P05</t>
  </si>
  <si>
    <t>Critère PRO non utilisé Q133</t>
  </si>
  <si>
    <t>Q133-C01</t>
  </si>
  <si>
    <t>Q133-C02</t>
  </si>
  <si>
    <t>Ajoute ce point terrain : informer, puis indique ce que tu contrôles et ce que tu notes.</t>
  </si>
  <si>
    <t>Q133-C03</t>
  </si>
  <si>
    <t>Q133-C04</t>
  </si>
  <si>
    <t>Ajoute ce point terrain : menu, puis indique ce que tu contrôles et ce que tu notes.</t>
  </si>
  <si>
    <t>Q133-C05</t>
  </si>
  <si>
    <t>Critère CFA non utilisé Q133</t>
  </si>
  <si>
    <t>Q134-P01</t>
  </si>
  <si>
    <t>Ajoute le point professionnel : additifs, avec preuve, contrôle et décision en cas d’écart.</t>
  </si>
  <si>
    <t>Q134-P02</t>
  </si>
  <si>
    <t>Ajoute le point professionnel : santé publique, avec preuve, contrôle et décision en cas d’écart.</t>
  </si>
  <si>
    <t>sante publique</t>
  </si>
  <si>
    <t>sante</t>
  </si>
  <si>
    <t>Q134-P03</t>
  </si>
  <si>
    <t>politique alimentaire</t>
  </si>
  <si>
    <t>Ajoute le point professionnel : politique alimentaire, avec preuve, contrôle et décision en cas d’écart.</t>
  </si>
  <si>
    <t>politique</t>
  </si>
  <si>
    <t>Q134-P04</t>
  </si>
  <si>
    <t>Q134-P05</t>
  </si>
  <si>
    <t>Critère PRO non utilisé Q134</t>
  </si>
  <si>
    <t>Q134-C01</t>
  </si>
  <si>
    <t>Ajoute ce point terrain : ultra-transformé, puis indique ce que tu contrôles et ce que tu notes.</t>
  </si>
  <si>
    <t>ultra-transforme</t>
  </si>
  <si>
    <t>Q134-C02</t>
  </si>
  <si>
    <t>Ajoute ce point terrain : nutrition, puis indique ce que tu contrôles et ce que tu notes.</t>
  </si>
  <si>
    <t>Q134-C03</t>
  </si>
  <si>
    <t>Q134-C04</t>
  </si>
  <si>
    <t>Q134-C05</t>
  </si>
  <si>
    <t>Critère CFA non utilisé Q134</t>
  </si>
  <si>
    <t>Q135-P01</t>
  </si>
  <si>
    <t>Ajoute le point professionnel : peu transformés, avec preuve, contrôle et décision en cas d’écart.</t>
  </si>
  <si>
    <t>peu transformes</t>
  </si>
  <si>
    <t>transformés</t>
  </si>
  <si>
    <t>transformes</t>
  </si>
  <si>
    <t>Q135-P02</t>
  </si>
  <si>
    <t>Q135-P03</t>
  </si>
  <si>
    <t>Ajoute le point professionnel : coûts, avec preuve, contrôle et décision en cas d’écart.</t>
  </si>
  <si>
    <t>Q135-P04</t>
  </si>
  <si>
    <t>Ajoute le point professionnel : filières, avec preuve, contrôle et décision en cas d’écart.</t>
  </si>
  <si>
    <t>Q135-P05</t>
  </si>
  <si>
    <t>Critère PRO non utilisé Q135</t>
  </si>
  <si>
    <t>Q135-C01</t>
  </si>
  <si>
    <t>Ajoute ce point terrain : fait maison, puis indique ce que tu contrôles et ce que tu notes.</t>
  </si>
  <si>
    <t>maison</t>
  </si>
  <si>
    <t>Q135-C02</t>
  </si>
  <si>
    <t>Ajoute ce point terrain : produits bruts, puis indique ce que tu contrôles et ce que tu notes.</t>
  </si>
  <si>
    <t>Q135-C03</t>
  </si>
  <si>
    <t>Ajoute ce point terrain : cuisiner, puis indique ce que tu contrôles et ce que tu notes.</t>
  </si>
  <si>
    <t>Q135-C04</t>
  </si>
  <si>
    <t>Q135-C05</t>
  </si>
  <si>
    <t>Critère CFA non utilisé Q135</t>
  </si>
  <si>
    <t>Q136-P01</t>
  </si>
  <si>
    <t>Ajoute le point professionnel : préférence nationale, avec preuve, contrôle et décision en cas d’écart.</t>
  </si>
  <si>
    <t>preference nationale</t>
  </si>
  <si>
    <t>Q136-P02</t>
  </si>
  <si>
    <t>Q136-P03</t>
  </si>
  <si>
    <t>recours</t>
  </si>
  <si>
    <t>Ajoute le point professionnel : recours, avec preuve, contrôle et décision en cas d’écart.</t>
  </si>
  <si>
    <t>Q136-P04</t>
  </si>
  <si>
    <t>Q136-P05</t>
  </si>
  <si>
    <t>Critère PRO non utilisé Q136</t>
  </si>
  <si>
    <t>Q136-C01</t>
  </si>
  <si>
    <t>Q136-C02</t>
  </si>
  <si>
    <t>Q136-C03</t>
  </si>
  <si>
    <t>Ajoute ce point terrain : contesté, puis indique ce que tu contrôles et ce que tu notes.</t>
  </si>
  <si>
    <t>conteste</t>
  </si>
  <si>
    <t>Q136-C04</t>
  </si>
  <si>
    <t>Q136-C05</t>
  </si>
  <si>
    <t>Critère CFA non utilisé Q136</t>
  </si>
  <si>
    <t>Q137-P01</t>
  </si>
  <si>
    <t>Q137-P02</t>
  </si>
  <si>
    <t>Q137-P03</t>
  </si>
  <si>
    <t>preuve exploitable</t>
  </si>
  <si>
    <t>Ajoute le point professionnel : preuve exploitable, avec preuve, contrôle et décision en cas d’écart.</t>
  </si>
  <si>
    <t>exploitable</t>
  </si>
  <si>
    <t>Q137-P04</t>
  </si>
  <si>
    <t>Q137-P05</t>
  </si>
  <si>
    <t>Critère PRO non utilisé Q137</t>
  </si>
  <si>
    <t>Q137-C01</t>
  </si>
  <si>
    <t>Q137-C02</t>
  </si>
  <si>
    <t>Ajoute ce point terrain : compter, puis indique ce que tu contrôles et ce que tu notes.</t>
  </si>
  <si>
    <t>Q137-C03</t>
  </si>
  <si>
    <t>Ajoute ce point terrain : ratio, puis indique ce que tu contrôles et ce que tu notes.</t>
  </si>
  <si>
    <t>Q137-C04</t>
  </si>
  <si>
    <t>Q137-C05</t>
  </si>
  <si>
    <t>Critère CFA non utilisé Q137</t>
  </si>
  <si>
    <t>Q138-P01</t>
  </si>
  <si>
    <t>Ajoute le point professionnel : dépendance, avec preuve, contrôle et décision en cas d’écart.</t>
  </si>
  <si>
    <t>dependance</t>
  </si>
  <si>
    <t>Q138-P02</t>
  </si>
  <si>
    <t>Ajoute le point professionnel : spécifications orientées, avec preuve, contrôle et décision en cas d’écart.</t>
  </si>
  <si>
    <t>specifications orientees</t>
  </si>
  <si>
    <t>Q138-P03</t>
  </si>
  <si>
    <t>Ajoute le point professionnel : rupture, avec preuve, contrôle et décision en cas d’écart.</t>
  </si>
  <si>
    <t>Q138-P04</t>
  </si>
  <si>
    <t>irrégularité</t>
  </si>
  <si>
    <t>Ajoute le point professionnel : irrégularité, avec preuve, contrôle et décision en cas d’écart.</t>
  </si>
  <si>
    <t>irregularite</t>
  </si>
  <si>
    <t>Q138-P05</t>
  </si>
  <si>
    <t>Critère PRO non utilisé Q138</t>
  </si>
  <si>
    <t>Q138-C01</t>
  </si>
  <si>
    <t>Ajoute ce point terrain : fournisseur unique, puis indique ce que tu contrôles et ce que tu notes.</t>
  </si>
  <si>
    <t>unique</t>
  </si>
  <si>
    <t>Q138-C02</t>
  </si>
  <si>
    <t>Q138-C03</t>
  </si>
  <si>
    <t>Q138-C04</t>
  </si>
  <si>
    <t>Q138-C05</t>
  </si>
  <si>
    <t>Critère CFA non utilisé Q138</t>
  </si>
  <si>
    <t>Q139-P01</t>
  </si>
  <si>
    <t>Ajoute le point professionnel : offre anormalement basse, avec preuve, contrôle et décision en cas d’écart.</t>
  </si>
  <si>
    <t>anormalement</t>
  </si>
  <si>
    <t>Q139-P02</t>
  </si>
  <si>
    <t>Q139-P03</t>
  </si>
  <si>
    <t>Q139-P04</t>
  </si>
  <si>
    <t>Q139-P05</t>
  </si>
  <si>
    <t>Critère PRO non utilisé Q139</t>
  </si>
  <si>
    <t>Q139-C01</t>
  </si>
  <si>
    <t>Ajoute ce point terrain : prix bas, puis indique ce que tu contrôles et ce que tu notes.</t>
  </si>
  <si>
    <t>Q139-C02</t>
  </si>
  <si>
    <t>Q139-C03</t>
  </si>
  <si>
    <t>Q139-C04</t>
  </si>
  <si>
    <t>Q139-C05</t>
  </si>
  <si>
    <t>Critère CFA non utilisé Q139</t>
  </si>
  <si>
    <t>Q140-P01</t>
  </si>
  <si>
    <t>Ajoute le point professionnel : interprétations, avec preuve, contrôle et décision en cas d’écart.</t>
  </si>
  <si>
    <t>interpretations</t>
  </si>
  <si>
    <t>Q140-P02</t>
  </si>
  <si>
    <t>Ajoute le point professionnel : non-conformes, avec preuve, contrôle et décision en cas d’écart.</t>
  </si>
  <si>
    <t>Q140-P03</t>
  </si>
  <si>
    <t>reporting inutilisable</t>
  </si>
  <si>
    <t>Ajoute le point professionnel : reporting inutilisable, avec preuve, contrôle et décision en cas d’écart.</t>
  </si>
  <si>
    <t>inutilisable</t>
  </si>
  <si>
    <t>Q140-P04</t>
  </si>
  <si>
    <t>contrôle impossible</t>
  </si>
  <si>
    <t>Ajoute le point professionnel : contrôle impossible, avec preuve, contrôle et décision en cas d’écart.</t>
  </si>
  <si>
    <t>controle impossible</t>
  </si>
  <si>
    <t>Q140-P05</t>
  </si>
  <si>
    <t>Critère PRO non utilisé Q140</t>
  </si>
  <si>
    <t>Q140-C01</t>
  </si>
  <si>
    <t>Ajoute ce point terrain : flou, puis indique ce que tu contrôles et ce que tu notes.</t>
  </si>
  <si>
    <t>Q140-C02</t>
  </si>
  <si>
    <t>Q140-C03</t>
  </si>
  <si>
    <t>Q140-C04</t>
  </si>
  <si>
    <t>Q140-C05</t>
  </si>
  <si>
    <t>Critère CFA non utilisé Q140</t>
  </si>
  <si>
    <t>Q141-P01</t>
  </si>
  <si>
    <t>Ajoute le point professionnel : déséquilibrée, avec preuve, contrôle et décision en cas d’écart.</t>
  </si>
  <si>
    <t>desequilibree</t>
  </si>
  <si>
    <t>Q141-P02</t>
  </si>
  <si>
    <t>Ajoute le point professionnel : neutraliser objectifs, avec preuve, contrôle et décision en cas d’écart.</t>
  </si>
  <si>
    <t>neutraliser</t>
  </si>
  <si>
    <t>Q141-P03</t>
  </si>
  <si>
    <t>cohérence achat</t>
  </si>
  <si>
    <t>Ajoute le point professionnel : cohérence achat, avec preuve, contrôle et décision en cas d’écart.</t>
  </si>
  <si>
    <t>coherence achat</t>
  </si>
  <si>
    <t>Q141-P04</t>
  </si>
  <si>
    <t>Ajoute le point professionnel : EGAlim, avec preuve, contrôle et décision en cas d’écart.</t>
  </si>
  <si>
    <t>Q141-P05</t>
  </si>
  <si>
    <t>Critère PRO non utilisé Q141</t>
  </si>
  <si>
    <t>Q141-C01</t>
  </si>
  <si>
    <t>Ajoute ce point terrain : pondération, puis indique ce que tu contrôles et ce que tu notes.</t>
  </si>
  <si>
    <t>Q141-C02</t>
  </si>
  <si>
    <t>Ajoute ce point terrain : moins cher, puis indique ce que tu contrôles et ce que tu notes.</t>
  </si>
  <si>
    <t>cher</t>
  </si>
  <si>
    <t>Q141-C03</t>
  </si>
  <si>
    <t>Q141-C04</t>
  </si>
  <si>
    <t>Q141-C05</t>
  </si>
  <si>
    <t>Critère CFA non utilisé Q141</t>
  </si>
  <si>
    <t>Q142-P01</t>
  </si>
  <si>
    <t>Q142-P02</t>
  </si>
  <si>
    <t>Ajoute le point professionnel : arbitrage menus, avec preuve, contrôle et décision en cas d’écart.</t>
  </si>
  <si>
    <t>arbitrage</t>
  </si>
  <si>
    <t>Q142-P03</t>
  </si>
  <si>
    <t>Ajoute le point professionnel : révision, avec preuve, contrôle et décision en cas d’écart.</t>
  </si>
  <si>
    <t>Q142-P04</t>
  </si>
  <si>
    <t>Q142-P05</t>
  </si>
  <si>
    <t>Critère PRO non utilisé Q142</t>
  </si>
  <si>
    <t>Q142-C01</t>
  </si>
  <si>
    <t>Q142-C02</t>
  </si>
  <si>
    <t>Q142-C03</t>
  </si>
  <si>
    <t>Q142-C04</t>
  </si>
  <si>
    <t>Q142-C05</t>
  </si>
  <si>
    <t>Critère CFA non utilisé Q142</t>
  </si>
  <si>
    <t>Q143-P01</t>
  </si>
  <si>
    <t>Ajoute le point professionnel : diagnostic, avec preuve, contrôle et décision en cas d’écart.</t>
  </si>
  <si>
    <t>Q143-P02</t>
  </si>
  <si>
    <t>Ajoute le point professionnel : familles prioritaires, avec preuve, contrôle et décision en cas d’écart.</t>
  </si>
  <si>
    <t>prioritaires</t>
  </si>
  <si>
    <t>Q143-P03</t>
  </si>
  <si>
    <t>Q143-P04</t>
  </si>
  <si>
    <t>Ajoute le point professionnel : bilan, avec preuve, contrôle et décision en cas d’écart.</t>
  </si>
  <si>
    <t>Q143-P05</t>
  </si>
  <si>
    <t>Critère PRO non utilisé Q143</t>
  </si>
  <si>
    <t>Q143-C01</t>
  </si>
  <si>
    <t>Ajoute ce point terrain : plan action, puis indique ce que tu contrôles et ce que tu notes.</t>
  </si>
  <si>
    <t>Q143-C02</t>
  </si>
  <si>
    <t>Q143-C03</t>
  </si>
  <si>
    <t>Ajoute ce point terrain : responsables, puis indique ce que tu contrôles et ce que tu notes.</t>
  </si>
  <si>
    <t>Q143-C04</t>
  </si>
  <si>
    <t>Ajoute ce point terrain : dates, puis indique ce que tu contrôles et ce que tu notes.</t>
  </si>
  <si>
    <t>Q143-C05</t>
  </si>
  <si>
    <t>Critère CFA non utilisé Q143</t>
  </si>
  <si>
    <t>Q144-P01</t>
  </si>
  <si>
    <t>Q144-P02</t>
  </si>
  <si>
    <t>Ajoute le point professionnel : données, avec preuve, contrôle et décision en cas d’écart.</t>
  </si>
  <si>
    <t>Q144-P03</t>
  </si>
  <si>
    <t>dialogue fournisseurs</t>
  </si>
  <si>
    <t>Ajoute le point professionnel : dialogue fournisseurs, avec preuve, contrôle et décision en cas d’écart.</t>
  </si>
  <si>
    <t>dialogue</t>
  </si>
  <si>
    <t>Q144-P04</t>
  </si>
  <si>
    <t>progression ratios</t>
  </si>
  <si>
    <t>Ajoute le point professionnel : progression ratios, avec preuve, contrôle et décision en cas d’écart.</t>
  </si>
  <si>
    <t>progression</t>
  </si>
  <si>
    <t>Q144-P05</t>
  </si>
  <si>
    <t>Critère PRO non utilisé Q144</t>
  </si>
  <si>
    <t>Q144-C01</t>
  </si>
  <si>
    <t>Ajoute ce point terrain : maturité, puis indique ce que tu contrôles et ce que tu notes.</t>
  </si>
  <si>
    <t>Q144-C02</t>
  </si>
  <si>
    <t>Q144-C03</t>
  </si>
  <si>
    <t>Q144-C04</t>
  </si>
  <si>
    <t>Q144-C05</t>
  </si>
  <si>
    <t>Critère CFA non utilisé Q144</t>
  </si>
  <si>
    <t>Q145-P01</t>
  </si>
  <si>
    <t>Q145-P02</t>
  </si>
  <si>
    <t>Ajoute le point professionnel : contrôle possible, avec preuve, contrôle et décision en cas d’écart.</t>
  </si>
  <si>
    <t>controle possible</t>
  </si>
  <si>
    <t>Q145-P03</t>
  </si>
  <si>
    <t>objectifs collectivité</t>
  </si>
  <si>
    <t>Ajoute le point professionnel : objectifs collectivité, avec preuve, contrôle et décision en cas d’écart.</t>
  </si>
  <si>
    <t>objectifs collectivite</t>
  </si>
  <si>
    <t>collectivité</t>
  </si>
  <si>
    <t>Q145-P04</t>
  </si>
  <si>
    <t>Ajoute le point professionnel : marché, avec preuve, contrôle et décision en cas d’écart.</t>
  </si>
  <si>
    <t>Q145-P05</t>
  </si>
  <si>
    <t>Critère PRO non utilisé Q145</t>
  </si>
  <si>
    <t>Q145-C01</t>
  </si>
  <si>
    <t>Q145-C02</t>
  </si>
  <si>
    <t>Ajoute ce point terrain : adapter, puis indique ce que tu contrôles et ce que tu notes.</t>
  </si>
  <si>
    <t>Q145-C03</t>
  </si>
  <si>
    <t>Q145-C04</t>
  </si>
  <si>
    <t>Q145-C05</t>
  </si>
  <si>
    <t>Critère CFA non utilisé Q145</t>
  </si>
  <si>
    <t>Q146-P01</t>
  </si>
  <si>
    <t>Q146-P02</t>
  </si>
  <si>
    <t>Ajoute le point professionnel : critères objectifs, avec preuve, contrôle et décision en cas d’écart.</t>
  </si>
  <si>
    <t>criteres objectifs</t>
  </si>
  <si>
    <t>Q146-P03</t>
  </si>
  <si>
    <t>Ajoute le point professionnel : stratégie, avec preuve, contrôle et décision en cas d’écart.</t>
  </si>
  <si>
    <t>Q146-P04</t>
  </si>
  <si>
    <t>consultation</t>
  </si>
  <si>
    <t>Ajoute le point professionnel : consultation, avec preuve, contrôle et décision en cas d’écart.</t>
  </si>
  <si>
    <t>Q146-P05</t>
  </si>
  <si>
    <t>Critère PRO non utilisé Q146</t>
  </si>
  <si>
    <t>Q146-C01</t>
  </si>
  <si>
    <t>Q146-C02</t>
  </si>
  <si>
    <t>Q146-C03</t>
  </si>
  <si>
    <t>Ajoute ce point terrain : tableau, puis indique ce que tu contrôles et ce que tu notes.</t>
  </si>
  <si>
    <t>Q146-C04</t>
  </si>
  <si>
    <t>Q146-C05</t>
  </si>
  <si>
    <t>Critère CFA non utilisé Q146</t>
  </si>
  <si>
    <t>Q147-P01</t>
  </si>
  <si>
    <t>Q147-P02</t>
  </si>
  <si>
    <t>Q147-P03</t>
  </si>
  <si>
    <t>clauses environnementales</t>
  </si>
  <si>
    <t>Ajoute le point professionnel : clauses environnementales, avec preuve, contrôle et décision en cas d’écart.</t>
  </si>
  <si>
    <t>environnementales</t>
  </si>
  <si>
    <t>Q147-P04</t>
  </si>
  <si>
    <t>Q147-P05</t>
  </si>
  <si>
    <t>Critère PRO non utilisé Q147</t>
  </si>
  <si>
    <t>Q147-C01</t>
  </si>
  <si>
    <t>Ajoute ce point terrain : élus, puis indique ce que tu contrôles et ce que tu notes.</t>
  </si>
  <si>
    <t>elus</t>
  </si>
  <si>
    <t>Q147-C02</t>
  </si>
  <si>
    <t>Q147-C03</t>
  </si>
  <si>
    <t>Ajoute ce point terrain : légal, puis indique ce que tu contrôles et ce que tu notes.</t>
  </si>
  <si>
    <t>legal</t>
  </si>
  <si>
    <t>Q147-C04</t>
  </si>
  <si>
    <t>Q147-C05</t>
  </si>
  <si>
    <t>Critère CFA non utilisé Q147</t>
  </si>
  <si>
    <t>Q148-P01</t>
  </si>
  <si>
    <t>Ajoute le point professionnel : réunions ouvertes, avec preuve, contrôle et décision en cas d’écart.</t>
  </si>
  <si>
    <t>reunions ouvertes</t>
  </si>
  <si>
    <t>Q148-P02</t>
  </si>
  <si>
    <t>Q148-P03</t>
  </si>
  <si>
    <t>exigences neutres</t>
  </si>
  <si>
    <t>Ajoute le point professionnel : exigences neutres, avec preuve, contrôle et décision en cas d’écart.</t>
  </si>
  <si>
    <t>neutres</t>
  </si>
  <si>
    <t>Q148-P04</t>
  </si>
  <si>
    <t>informations identiques</t>
  </si>
  <si>
    <t>Ajoute le point professionnel : informations identiques, avec preuve, contrôle et décision en cas d’écart.</t>
  </si>
  <si>
    <t>informations</t>
  </si>
  <si>
    <t>identiques</t>
  </si>
  <si>
    <t>Q148-P05</t>
  </si>
  <si>
    <t>Critère PRO non utilisé Q148</t>
  </si>
  <si>
    <t>Q148-C01</t>
  </si>
  <si>
    <t>Ajoute ce point terrain : producteurs, puis indique ce que tu contrôles et ce que tu notes.</t>
  </si>
  <si>
    <t>Q148-C02</t>
  </si>
  <si>
    <t>Q148-C03</t>
  </si>
  <si>
    <t>Q148-C04</t>
  </si>
  <si>
    <t>Ajoute ce point terrain : écouter, puis indique ce que tu contrôles et ce que tu notes.</t>
  </si>
  <si>
    <t>ecouter</t>
  </si>
  <si>
    <t>Q148-C05</t>
  </si>
  <si>
    <t>Critère CFA non utilisé Q148</t>
  </si>
  <si>
    <t>Q149-P01</t>
  </si>
  <si>
    <t>Ajoute le point professionnel : trajectoire, avec preuve, contrôle et décision en cas d’écart.</t>
  </si>
  <si>
    <t>Q149-P02</t>
  </si>
  <si>
    <t>Ajoute le point professionnel : revues, avec preuve, contrôle et décision en cas d’écart.</t>
  </si>
  <si>
    <t>Q149-P03</t>
  </si>
  <si>
    <t>montée en gamme</t>
  </si>
  <si>
    <t>Ajoute le point professionnel : montée en gamme, avec preuve, contrôle et décision en cas d’écart.</t>
  </si>
  <si>
    <t>montee en gamme</t>
  </si>
  <si>
    <t>montée</t>
  </si>
  <si>
    <t>montee</t>
  </si>
  <si>
    <t>Q149-P04</t>
  </si>
  <si>
    <t>sécurisation budgétaire</t>
  </si>
  <si>
    <t>Ajoute le point professionnel : sécurisation budgétaire, avec preuve, contrôle et décision en cas d’écart.</t>
  </si>
  <si>
    <t>securisation budgetaire</t>
  </si>
  <si>
    <t>sécurisation</t>
  </si>
  <si>
    <t>securisation</t>
  </si>
  <si>
    <t>Q149-P05</t>
  </si>
  <si>
    <t>Critère PRO non utilisé Q149</t>
  </si>
  <si>
    <t>Q149-C01</t>
  </si>
  <si>
    <t>Q149-C02</t>
  </si>
  <si>
    <t>Q149-C03</t>
  </si>
  <si>
    <t>Q149-C04</t>
  </si>
  <si>
    <t>Q149-C05</t>
  </si>
  <si>
    <t>Critère CFA non utilisé Q149</t>
  </si>
  <si>
    <t>Q150-P01</t>
  </si>
  <si>
    <t>Ajoute le point professionnel : définition besoin, avec preuve, contrôle et décision en cas d’écart.</t>
  </si>
  <si>
    <t>definition besoin</t>
  </si>
  <si>
    <t>définition</t>
  </si>
  <si>
    <t>definition</t>
  </si>
  <si>
    <t>Q150-P02</t>
  </si>
  <si>
    <t>Ajoute le point professionnel : critères pondérés, avec preuve, contrôle et décision en cas d’écart.</t>
  </si>
  <si>
    <t>criteres ponderes</t>
  </si>
  <si>
    <t>Q150-P03</t>
  </si>
  <si>
    <t>Q150-P04</t>
  </si>
  <si>
    <t>Q150-P05</t>
  </si>
  <si>
    <t>plan progrès</t>
  </si>
  <si>
    <t>Ajoute le point professionnel : plan progrès, avec preuve, contrôle et décision en cas d’écart.</t>
  </si>
  <si>
    <t>plan progres</t>
  </si>
  <si>
    <t>Q150-C01</t>
  </si>
  <si>
    <t>Q150-C02</t>
  </si>
  <si>
    <t>Q150-C03</t>
  </si>
  <si>
    <t>Q150-C04</t>
  </si>
  <si>
    <t>Q150-C05</t>
  </si>
  <si>
    <t>Critère CFA non utilisé Q150</t>
  </si>
  <si>
    <t>تحقق طهوي من طرف خبير مهني مختص.</t>
  </si>
  <si>
    <t>نقل المعارف والخبرات العملية</t>
  </si>
  <si>
    <t>السيدة، السيد،</t>
  </si>
  <si>
    <t>مرحباً،</t>
  </si>
  <si>
    <r>
      <t xml:space="preserve">ستجدون في هذا الموقع أمثلة على أدوات صادرة عن </t>
    </r>
    <r>
      <rPr>
        <b/>
        <sz val="11"/>
        <rFont val="Carlito"/>
        <family val="2"/>
      </rPr>
      <t>UPRT</t>
    </r>
    <r>
      <rPr>
        <sz val="11"/>
        <rFont val="Carlito"/>
        <family val="2"/>
      </rPr>
      <t>، مبنية على تجربة وخبرات قطاع الإطعام الجماعي، ويمكن تكييفها مع الإطعام التجاري.</t>
    </r>
  </si>
  <si>
    <t>إن الهدف من هذه الوثائق هو، بطبيعة الحال، إمكانية استخدامها، ولكن قبل كل شيء تغذية التفكير من خلال أمثلة ملموسة، وتنمية القدرة على التفكير والتحليل والتحكم فيما نقوم به.</t>
  </si>
  <si>
    <t>إن الشاب في طور التكوين، سواء في مركز تكوين مهني، أو في ثانوية فندقية، أو غير ذلك، وكذلك المهني الممارس، لا يملكان دائماً الوقت الكافي لتعلم أساسيات الجداول الحسابية إذا لم يسبق لهما التعرّف عليها.</t>
  </si>
  <si>
    <t>لكن، انطلاقاً من نماذج موجودة، يمكن لهما أن يتعلما تدريجياً كيفية القص واللصق، والتنسيق، واستخدام الصيغ والدوال.</t>
  </si>
  <si>
    <t>ولهذا السبب أدعو زائر الموقع إلى تحميل الوثائق المتوفرة في أرشيف هذا الموقع على قرصه الصلب، من أجل تكوين مكتبة إلكترونية شخصية أو مكتبة شبكية، يمكن الرجوع إليها واستغلالها في الوقت المناسب.</t>
  </si>
  <si>
    <t>مدّوا أيديكم، وشاركوا خبراتكم العملية: إن محاولاتكم، وأخطاءكم، ومثابرتكم هي نقاط انطلاق لكل من يريد أن يتقدم.</t>
  </si>
  <si>
    <t>وبفضل أمثلتكم، سيتمكن كل شخص من التقدم حسب وتيرته الخاصة، بثقة أكبر، واكتساب المزيد من الاستقلالية.</t>
  </si>
  <si>
    <t>إن مشاركة الخبرات العملية هي أيضاً طريقة لتكريم أولئك الذين نقلوا إلينا خبراتهم، أحياناً في صمت أو من خلال الصرامة، وبفضلهم نواصل التقدم اليوم.</t>
  </si>
  <si>
    <t>مع خالص التحيات،</t>
  </si>
  <si>
    <t>Joël Leboucher</t>
  </si>
  <si>
    <t xml:space="preserve"> 21/10/2025</t>
  </si>
  <si>
    <t>Everything  un utilitaire de recherche gratuit pour indexer et rechercher vos fichiers</t>
  </si>
  <si>
    <t>https://everything.fr.softonic.com/</t>
  </si>
  <si>
    <t>Adresse PC : indique le chemin d’accès pour retrouver l’emplacement où le document est archivé sur votre ordinateur.</t>
  </si>
  <si>
    <t>⓪①②③④⑤⑥⑦⑧⑨⑩⑪⑫⑬⑭⑮⑯⑰⑱⑲⑳  0️⃣ 1️⃣ 2️⃣ 3️⃣ 4️⃣ 5️⃣ 6️⃣ 7️⃣ 8️⃣ 9️⃣ 🔟</t>
  </si>
  <si>
    <t>couleur de police blanc sur fond gris à modifier pour vos documents</t>
  </si>
  <si>
    <t>cliquez sur la colonne  C et sélectionnez dans la barre de formule le numéro ou la lettre qui vous intéresse choisissez la police de caractères et la couleur qui vous conviennent</t>
  </si>
  <si>
    <t xml:space="preserve">⓿❶❷❸❹❺❻❼❽❾❿⓫⓬⓭⓮⓯⓰⓱⓲⓳⓴  </t>
  </si>
  <si>
    <t>Illustrations avec les émojis</t>
  </si>
  <si>
    <t>Ⓐ Ⓑ Ⓒ Ⓓ Ⓔ Ⓕ Ⓖ Ⓗ Ⓘ Ⓙ Ⓚ Ⓛ Ⓜ Ⓝ Ⓞ Ⓟ Ⓠ Ⓡ Ⓢ Ⓣ Ⓤ Ⓥ Ⓦ Ⓧ Ⓧ Ⓩ MAJUSCULES</t>
  </si>
  <si>
    <t>https://www.bonbache.fr/syntheses-graphiques-excel-avec-les-emoticones-499.html</t>
  </si>
  <si>
    <t>.</t>
  </si>
  <si>
    <t>ⓐ ⓑ ⓒ ⓓ ⓔ ⓕ ⓕ ⓗ ⓗ ⓘ ⓙ ⓚ ⓛ ⓜ ⓝ ⓞ ⓟ ⓠ ⓡ ⓡ ⓣ ⓤ ⓥ ⓦ ⓧ ⓨ ⓩ minuscules</t>
  </si>
  <si>
    <t>🅐🅑🅒🅓🅔🅕🅖🅗🅘🅙🅚🅛🅜🅝🅞🅟🅠🅡🅢🅣🅤🅥🅦🅧🅨🅩</t>
  </si>
  <si>
    <t xml:space="preserve">Comment trouver le bon accord des couleurs </t>
  </si>
  <si>
    <t xml:space="preserve">POUR VOS DOCUMENTS EXCEL  OU WORD </t>
  </si>
  <si>
    <t>ChatGPT</t>
  </si>
  <si>
    <t>https://www.canva.com/fr_fr/decouvrir/association-de-couleur-tendance-exemple/</t>
  </si>
  <si>
    <r>
      <t xml:space="preserve">Voilà une méthode </t>
    </r>
    <r>
      <rPr>
        <b/>
        <sz val="12"/>
        <color theme="1"/>
        <rFont val="Calibri"/>
        <family val="2"/>
        <scheme val="minor"/>
      </rPr>
      <t>propre + rapide</t>
    </r>
    <r>
      <rPr>
        <sz val="12"/>
        <color theme="1"/>
        <rFont val="Calibri"/>
        <family val="2"/>
        <scheme val="minor"/>
      </rPr>
      <t xml:space="preserve"> pour faire une </t>
    </r>
    <r>
      <rPr>
        <b/>
        <sz val="12"/>
        <color theme="1"/>
        <rFont val="Calibri"/>
        <family val="2"/>
        <scheme val="minor"/>
      </rPr>
      <t>grille d’images</t>
    </r>
  </si>
  <si>
    <t>EXEMPLES LIGNE 140</t>
  </si>
  <si>
    <t xml:space="preserve"> “aimantées” aux cellules dans Excel (et ne plus galérer avec les déplacements).</t>
  </si>
  <si>
    <t>Les 8 tendances de couleurs pour 2026</t>
  </si>
  <si>
    <t>#DDC5A2</t>
  </si>
  <si>
    <t>servez vous du pinceau pour la reproduire</t>
  </si>
  <si>
    <t>https://www.vistaprint.fr/hub/tendances-couleurs</t>
  </si>
  <si>
    <t>#07575b</t>
  </si>
  <si>
    <t>1) Préparer une grille (cellules carrées ou rectangles)</t>
  </si>
  <si>
    <t>#66a5ad</t>
  </si>
  <si>
    <r>
      <t xml:space="preserve">Le plus simple : </t>
    </r>
    <r>
      <rPr>
        <b/>
        <sz val="12"/>
        <color theme="1"/>
        <rFont val="Calibri"/>
        <family val="2"/>
        <scheme val="minor"/>
      </rPr>
      <t>tu imposes une taille fixe aux cellules</t>
    </r>
    <r>
      <rPr>
        <sz val="12"/>
        <color theme="1"/>
        <rFont val="Calibri"/>
        <family val="2"/>
        <scheme val="minor"/>
      </rPr>
      <t>, comme un “tableau photo”.</t>
    </r>
  </si>
  <si>
    <t xml:space="preserve">Comment trouver le bon accord des couleurs lors de la création de votre affiche, poster, flyer, </t>
  </si>
  <si>
    <t>#ff420e</t>
  </si>
  <si>
    <t xml:space="preserve">carte pour une pièce comme votre salon, une chambre ou lors du développement de votre site web ? </t>
  </si>
  <si>
    <t>Exemple (classique)</t>
  </si>
  <si>
    <t>Voici le prompt à utiliser pour m’obliger à faire un travail sérieux.</t>
  </si>
  <si>
    <t xml:space="preserve">C’est une étape qu’il ne faut pas négliger car, comme dans l'agencement d'espace intérieur, </t>
  </si>
  <si>
    <r>
      <t>Largeur de colonne</t>
    </r>
    <r>
      <rPr>
        <sz val="12"/>
        <color theme="1"/>
        <rFont val="Calibri"/>
        <family val="2"/>
        <scheme val="minor"/>
      </rPr>
      <t xml:space="preserve"> = 20</t>
    </r>
  </si>
  <si>
    <t>ORDRE DE MISSION — AUDIT ET RÉPARATION EXCEL TOLÉRANCE ZÉRO</t>
  </si>
  <si>
    <t>ce choix de couleurs va donner du sens, révéler une atmosphère et surtout, assurer une impression couleurs</t>
  </si>
  <si>
    <r>
      <t>Hauteur de ligne</t>
    </r>
    <r>
      <rPr>
        <sz val="12"/>
        <color theme="1"/>
        <rFont val="Calibri"/>
        <family val="2"/>
        <scheme val="minor"/>
      </rPr>
      <t xml:space="preserve"> = 90</t>
    </r>
  </si>
  <si>
    <t>réussie !</t>
  </si>
  <si>
    <t>Procédure :</t>
  </si>
  <si>
    <t>Tu dois ouvrir le classeur Excel fourni et faire un audit technique profond, pas déclaratif, pas cosmétique.</t>
  </si>
  <si>
    <t>1. Sélectionne les colonnes où tu vas mettre les photos (ex : A:H)</t>
  </si>
  <si>
    <t>Il est commun de dire que les couleurs parlent d’elles-mêmes. Le violet, reflète mystère et féminité.</t>
  </si>
  <si>
    <r>
      <t xml:space="preserve">2. Clic droit → </t>
    </r>
    <r>
      <rPr>
        <b/>
        <sz val="12"/>
        <color theme="1"/>
        <rFont val="Calibri"/>
        <family val="2"/>
        <scheme val="minor"/>
      </rPr>
      <t>Largeur de colonne…</t>
    </r>
  </si>
  <si>
    <t xml:space="preserve"> Le jaune est associé à la joie, le dynamisme et fait également référence à l’opulence. </t>
  </si>
  <si>
    <t>3. Sélectionne les lignes (ex : 1:30)</t>
  </si>
  <si>
    <t>Réparer réellement le fichier, pas seulement améliorer la présentation.</t>
  </si>
  <si>
    <t xml:space="preserve">Le bleu est connu pour être une couleur calme et sereine. Choisissez du rose pour évoquer la douceur ou la gourmandise. </t>
  </si>
  <si>
    <r>
      <t xml:space="preserve">4. Clic droit → </t>
    </r>
    <r>
      <rPr>
        <b/>
        <sz val="12"/>
        <color theme="1"/>
        <rFont val="Calibri"/>
        <family val="2"/>
        <scheme val="minor"/>
      </rPr>
      <t>Hauteur de ligne…</t>
    </r>
  </si>
  <si>
    <t>Le classeur doit rester compatible Excel 2021 FR.</t>
  </si>
  <si>
    <t xml:space="preserve">Le rouge est la couleur de la passion… Le vert fera penser à la nature bien-sûr mais aussi à la fraîcheur et à l’optimisme. </t>
  </si>
  <si>
    <t>💡 Astuce : si tu veux des “carrés”, tu ajustes jusqu’à un rendu visuellement carré (Excel n’a pas la même unité entre largeur et hauteur).</t>
  </si>
  <si>
    <t>Contraintes impératives :</t>
  </si>
  <si>
    <t>Mais la symbolique des couleurs n'explique pas comment les assortir.</t>
  </si>
  <si>
    <t xml:space="preserve"> sans VBA ;</t>
  </si>
  <si>
    <t>Après notre article sur la théorie du code des couleurs</t>
  </si>
  <si>
    <t xml:space="preserve"> sans formules dynamiques ;</t>
  </si>
  <si>
    <t>2) Sélectionner les images SANS ouvrir les liens (en masse)</t>
  </si>
  <si>
    <t xml:space="preserve"> sans LET ;</t>
  </si>
  <si>
    <t>et notre tutoriel de création d'une palette de couleurs,</t>
  </si>
  <si>
    <t>Tu évites les clics accidentels :</t>
  </si>
  <si>
    <t xml:space="preserve"> sans FILTRE ;</t>
  </si>
  <si>
    <t>Option A (la plus fiable)</t>
  </si>
  <si>
    <t xml:space="preserve"> sans SEQUENCE ;</t>
  </si>
  <si>
    <t>voici donc pour vous 20 associations de couleurs tendance qui donneront à vos créations graphique un effet époustouflant !</t>
  </si>
  <si>
    <r>
      <t>F5</t>
    </r>
    <r>
      <rPr>
        <sz val="12"/>
        <color theme="1"/>
        <rFont val="Calibri"/>
        <family val="2"/>
        <scheme val="minor"/>
      </rPr>
      <t xml:space="preserve"> → </t>
    </r>
    <r>
      <rPr>
        <b/>
        <sz val="12"/>
        <color theme="1"/>
        <rFont val="Calibri"/>
        <family val="2"/>
        <scheme val="minor"/>
      </rPr>
      <t>Spécial…</t>
    </r>
    <r>
      <rPr>
        <sz val="12"/>
        <color theme="1"/>
        <rFont val="Calibri"/>
        <family val="2"/>
        <scheme val="minor"/>
      </rPr>
      <t xml:space="preserve"> → </t>
    </r>
    <r>
      <rPr>
        <b/>
        <sz val="12"/>
        <color theme="1"/>
        <rFont val="Calibri"/>
        <family val="2"/>
        <scheme val="minor"/>
      </rPr>
      <t>Objets</t>
    </r>
    <r>
      <rPr>
        <sz val="12"/>
        <color theme="1"/>
        <rFont val="Calibri"/>
        <family val="2"/>
        <scheme val="minor"/>
      </rPr>
      <t xml:space="preserve"> → OK</t>
    </r>
  </si>
  <si>
    <t xml:space="preserve"> sans TEXTJOIN / JOINDRE.TEXTE ;</t>
  </si>
  <si>
    <r>
      <t xml:space="preserve">➡️ Excel sélectionne </t>
    </r>
    <r>
      <rPr>
        <b/>
        <sz val="12"/>
        <color theme="1"/>
        <rFont val="Calibri"/>
        <family val="2"/>
        <scheme val="minor"/>
      </rPr>
      <t>tous les objets</t>
    </r>
    <r>
      <rPr>
        <sz val="12"/>
        <color theme="1"/>
        <rFont val="Calibri"/>
        <family val="2"/>
        <scheme val="minor"/>
      </rPr>
      <t xml:space="preserve"> (donc tes images)</t>
    </r>
  </si>
  <si>
    <t xml:space="preserve"> sans @ / intersection implicite ;</t>
  </si>
  <si>
    <t>Bon à savoir :Pour réutiliser ces harmonies de couleurs, rien de plus simple : utilisez les codes couleurs (# hex code). En effet, lorsque vous créez votre design dans un outil tel queCanva, cliquez sur la couleur, puis sur le « + ». Tapez ensuite le code directement dans l’emplacement prévu et voilà : votre couleur sera exactement celle souhaitée !</t>
  </si>
  <si>
    <t xml:space="preserve"> sans références interfeuilles inutiles ;</t>
  </si>
  <si>
    <t>Option B</t>
  </si>
  <si>
    <t xml:space="preserve"> sans formules partagées héritées dans le XML ;</t>
  </si>
  <si>
    <t>Utilisez le cercle chromatique ou, pour être plus précis, tapez votre code couleur.</t>
  </si>
  <si>
    <r>
      <t xml:space="preserve">Accueil → </t>
    </r>
    <r>
      <rPr>
        <b/>
        <sz val="12"/>
        <color theme="1"/>
        <rFont val="Calibri"/>
        <family val="2"/>
        <scheme val="minor"/>
      </rPr>
      <t>Rechercher et sélectionner</t>
    </r>
    <r>
      <rPr>
        <sz val="12"/>
        <color theme="1"/>
        <rFont val="Calibri"/>
        <family val="2"/>
        <scheme val="minor"/>
      </rPr>
      <t xml:space="preserve"> → </t>
    </r>
    <r>
      <rPr>
        <b/>
        <sz val="12"/>
        <color theme="1"/>
        <rFont val="Calibri"/>
        <family val="2"/>
        <scheme val="minor"/>
      </rPr>
      <t>Sélectionner des objets</t>
    </r>
  </si>
  <si>
    <t xml:space="preserve"> sans #REF!, #VALEUR!, #NOM?, #DIV/0!, #N/A dans les zones moteur ;</t>
  </si>
  <si>
    <t>➡️ Tu encadres à la souris pour sélectionner plusieurs images.</t>
  </si>
  <si>
    <t xml:space="preserve"> aucune modification cosmétique ne doit masquer une erreur de logique.</t>
  </si>
  <si>
    <t>Nature</t>
  </si>
  <si>
    <t>La nature est source d’inspiration : de nombreuses couleurs s’y déclinent et forment des ensembles harmonieux. Observez.</t>
  </si>
  <si>
    <t>3) Les “aimanter” aux cellules (le réglage magique)</t>
  </si>
  <si>
    <t>PHASE 1 — AUDIT AVANT MODIFICATION</t>
  </si>
  <si>
    <t>C’est ça qui fait que les images restent bien en place quand tu modifies les lignes/colonnes.</t>
  </si>
  <si>
    <t>Avant de modifier, tu dois produire un diagnostic factuel :</t>
  </si>
  <si>
    <t>1-Fraîcheur et luminosité</t>
  </si>
  <si>
    <t>1. Clic droit sur une image (ou plusieurs sélectionnées)</t>
  </si>
  <si>
    <t>1. Nom exact des feuilles.</t>
  </si>
  <si>
    <t xml:space="preserve">Ces tons de vert et corail donneront à vos affiches un air dynamique, en croissance. </t>
  </si>
  <si>
    <t>2. Plages utilisées par le moteur.</t>
  </si>
  <si>
    <t xml:space="preserve">En les associant, votre création sera fraîche et gaie, rappelant le printemps. </t>
  </si>
  <si>
    <t>2. Format de l’image</t>
  </si>
  <si>
    <t>3. Plages utilisées par la matrice questions.</t>
  </si>
  <si>
    <t xml:space="preserve">Vous pouvez aussi remplacer le rouge « poppy » et le rose « petal » par du orange #EB8A44 </t>
  </si>
  <si>
    <r>
      <t xml:space="preserve">3. Onglet </t>
    </r>
    <r>
      <rPr>
        <b/>
        <sz val="12"/>
        <color theme="1"/>
        <rFont val="Calibri"/>
        <family val="2"/>
        <scheme val="minor"/>
      </rPr>
      <t>Taille et propriétés</t>
    </r>
  </si>
  <si>
    <t>4. Plages utilisées par la matrice critères.</t>
  </si>
  <si>
    <t>et du jaune #F9DC24 pour un effet plus épanoui.</t>
  </si>
  <si>
    <r>
      <t>4. Propriétés</t>
    </r>
    <r>
      <rPr>
        <sz val="12"/>
        <color theme="1"/>
        <rFont val="Calibri"/>
        <family val="2"/>
        <scheme val="minor"/>
      </rPr>
      <t xml:space="preserve"> → coche : ✅ </t>
    </r>
    <r>
      <rPr>
        <b/>
        <sz val="12"/>
        <color theme="1"/>
        <rFont val="Calibri"/>
        <family val="2"/>
        <scheme val="minor"/>
      </rPr>
      <t>Déplacer et dimensionner avec les cellules</t>
    </r>
  </si>
  <si>
    <t>5. Plages utilisées par les tests de validation.</t>
  </si>
  <si>
    <t>➡️ Résultat : tes images se comportent comme si elles “vivaient dans les cases”.</t>
  </si>
  <si>
    <t>6. Plages utilisées par le contrôle qualité.</t>
  </si>
  <si>
    <t>2-Inspiration océan</t>
  </si>
  <si>
    <t>7. Colonnes techniques contenant des formules.</t>
  </si>
  <si>
    <t>Un camaïeu de bleu et blanc pour donner à vos cartes, votre site web ou vos affiches, une allure imposante et sérieuse, océanique.</t>
  </si>
  <si>
    <t>4) Redimensionner proprement (sans tout déformer)</t>
  </si>
  <si>
    <t>8. Colonnes contenant du texte métier.</t>
  </si>
  <si>
    <t>Pour une ambiance plus légère, utilisez des bleus rappelant les couleurs des glaciers :</t>
  </si>
  <si>
    <r>
      <t xml:space="preserve">Prends une poignée </t>
    </r>
    <r>
      <rPr>
        <b/>
        <sz val="12"/>
        <color theme="1"/>
        <rFont val="Calibri"/>
        <family val="2"/>
        <scheme val="minor"/>
      </rPr>
      <t>d’angle</t>
    </r>
  </si>
  <si>
    <t>9. Cellules ou colonnes où texte et formule sont mélangés par erreur.</t>
  </si>
  <si>
    <t xml:space="preserve"> blanc « overcast » #F1F1F2, gris clair #BCBABE, un bleu glace clair « ice » #A1D6E2 </t>
  </si>
  <si>
    <r>
      <t xml:space="preserve">Maintiens </t>
    </r>
    <r>
      <rPr>
        <b/>
        <sz val="12"/>
        <color theme="1"/>
        <rFont val="Calibri"/>
        <family val="2"/>
        <scheme val="minor"/>
      </rPr>
      <t>MAJ</t>
    </r>
    <r>
      <rPr>
        <sz val="12"/>
        <color theme="1"/>
        <rFont val="Calibri"/>
        <family val="2"/>
        <scheme val="minor"/>
      </rPr>
      <t xml:space="preserve"> = conserve les proportions (recommandé)</t>
    </r>
  </si>
  <si>
    <t>10. Formules qui pointent vers des plages trop courtes.</t>
  </si>
  <si>
    <t xml:space="preserve">et un bleu un peu plus profond « glacier blue » #1995AD. </t>
  </si>
  <si>
    <r>
      <t xml:space="preserve">Maintiens </t>
    </r>
    <r>
      <rPr>
        <b/>
        <sz val="12"/>
        <color theme="1"/>
        <rFont val="Calibri"/>
        <family val="2"/>
        <scheme val="minor"/>
      </rPr>
      <t>ALT</t>
    </r>
    <r>
      <rPr>
        <sz val="12"/>
        <color theme="1"/>
        <rFont val="Calibri"/>
        <family val="2"/>
        <scheme val="minor"/>
      </rPr>
      <t xml:space="preserve"> pendant que tu redimensionnes/déplaces = </t>
    </r>
    <r>
      <rPr>
        <b/>
        <sz val="12"/>
        <color theme="1"/>
        <rFont val="Calibri"/>
        <family val="2"/>
        <scheme val="minor"/>
      </rPr>
      <t>accrochage au bord des cellules</t>
    </r>
    <r>
      <rPr>
        <sz val="12"/>
        <color theme="1"/>
        <rFont val="Calibri"/>
        <family val="2"/>
        <scheme val="minor"/>
      </rPr>
      <t xml:space="preserve"> (effet “snap”)</t>
    </r>
  </si>
  <si>
    <t>11. Formules qui pointent vers d’anciennes plages.</t>
  </si>
  <si>
    <t xml:space="preserve">Si vous êtes ambiance plus chaleureuse, ce sont ces couleurs méditerranéennes </t>
  </si>
  <si>
    <t>⚠️ Et pour ne pas ouvrir le lien :</t>
  </si>
  <si>
    <t>12. Formules partagées héritées détectées dans le XML du classeur.</t>
  </si>
  <si>
    <t xml:space="preserve">qu’il vous faut : sable « sandstone » #F4CC70, orange « burnt orange » #DE7A22 </t>
  </si>
  <si>
    <r>
      <t xml:space="preserve">✅ </t>
    </r>
    <r>
      <rPr>
        <b/>
        <sz val="12"/>
        <color theme="1"/>
        <rFont val="Calibri"/>
        <family val="2"/>
        <scheme val="minor"/>
      </rPr>
      <t>CTRL + clic</t>
    </r>
    <r>
      <rPr>
        <sz val="12"/>
        <color theme="1"/>
        <rFont val="Calibri"/>
        <family val="2"/>
        <scheme val="minor"/>
      </rPr>
      <t xml:space="preserve"> pour sélectionner l’image sans déclencher le lien (ou utilise F5 &gt; Objets).</t>
    </r>
  </si>
  <si>
    <t>13. Erreurs Excel visibles.</t>
  </si>
  <si>
    <t>et des bleus « sea » #20948B et « lagoon » #6AB187.</t>
  </si>
  <si>
    <t>14. Erreurs potentielles de logique de notation.</t>
  </si>
  <si>
    <t>5) Alignement automatique (style planche contact)</t>
  </si>
  <si>
    <t>3-Ambiance forestière et chaleureuse</t>
  </si>
  <si>
    <t>Une fois plusieurs images sélectionnées :</t>
  </si>
  <si>
    <t>Tu ne dois pas écrire “tout est OK” sans donner les preuves.</t>
  </si>
  <si>
    <t>Si vous optez pour des couleurs naturelles, vous irez tout naturellement vers ces tons de vert et marron.</t>
  </si>
  <si>
    <r>
      <t xml:space="preserve">Onglet </t>
    </r>
    <r>
      <rPr>
        <b/>
        <sz val="12"/>
        <color theme="1"/>
        <rFont val="Calibri"/>
        <family val="2"/>
        <scheme val="minor"/>
      </rPr>
      <t>Format de l’image</t>
    </r>
    <r>
      <rPr>
        <sz val="12"/>
        <color theme="1"/>
        <rFont val="Calibri"/>
        <family val="2"/>
        <scheme val="minor"/>
      </rPr>
      <t xml:space="preserve"> → </t>
    </r>
    <r>
      <rPr>
        <b/>
        <sz val="12"/>
        <color theme="1"/>
        <rFont val="Calibri"/>
        <family val="2"/>
        <scheme val="minor"/>
      </rPr>
      <t>Aligner</t>
    </r>
  </si>
  <si>
    <t xml:space="preserve"> Pensez à ajouter un vert « lime » pour apporter une touche lumineuse. </t>
  </si>
  <si>
    <t>Aligner en haut</t>
  </si>
  <si>
    <t xml:space="preserve">Pour une ambiance plus automnale, prenez ces couleurs : marron « bark » #2E2300, </t>
  </si>
  <si>
    <t>Aligner à gauche</t>
  </si>
  <si>
    <t>Tu dois ouvrir le fichier .xlsx comme une archive ZIP et inspecter les fichiers XML internes.</t>
  </si>
  <si>
    <t>vert kaki « seawed green » #6E6702, un ton « bronze » #C05805 et doré « glodenrod » #DB9501.</t>
  </si>
  <si>
    <t>Distribuer horizontalement</t>
  </si>
  <si>
    <t>Contrôles obligatoires :</t>
  </si>
  <si>
    <t>Distribuer verticalement</t>
  </si>
  <si>
    <t xml:space="preserve"> rechercher les formules partagées : t"shared" ;</t>
  </si>
  <si>
    <t>4-Mode tropicale</t>
  </si>
  <si>
    <t>➡️ Tu obtiens un rendu “grille” ultra propre.</t>
  </si>
  <si>
    <t xml:space="preserve"> rechercher les références cassées : #REF! ;</t>
  </si>
  <si>
    <t>Très tendances, ces couleurs donneront de l’énergie à vos créations :</t>
  </si>
  <si>
    <t xml:space="preserve"> rechercher les anciennes plages obsolètes ;</t>
  </si>
  <si>
    <t xml:space="preserve"> « aquamarine » #98DBC6, « turquoise » #5BC8AC, « canary yellow » #E6D72A et « pink tulip » #F18D9E.</t>
  </si>
  <si>
    <t>6) Mode “verrouillage anti-boulette” (option béton)</t>
  </si>
  <si>
    <t xml:space="preserve"> rechercher les formules contenant @ ;</t>
  </si>
  <si>
    <t>Visitez le site des cravates Cinabre. Il utilise des couleurs très vives ce qui donne beaucoup de dynamisme à leurs beaux accessoires.</t>
  </si>
  <si>
    <t>Si tu veux éviter de déplacer des photos par accident :</t>
  </si>
  <si>
    <t xml:space="preserve"> rechercher les fonctions interdites ;</t>
  </si>
  <si>
    <t>1. Sélectionne les images</t>
  </si>
  <si>
    <t xml:space="preserve"> vérifier que les feuilles XML sont lisibles et cohérentes.</t>
  </si>
  <si>
    <t>5- Douce nature</t>
  </si>
  <si>
    <r>
      <t xml:space="preserve">2. Clic droit → </t>
    </r>
    <r>
      <rPr>
        <b/>
        <sz val="12"/>
        <color theme="1"/>
        <rFont val="Calibri"/>
        <family val="2"/>
        <scheme val="minor"/>
      </rPr>
      <t>Format de l’image</t>
    </r>
  </si>
  <si>
    <t>Cette association de couleurs délicates donnera un ton naturel tout à fait moderne à vos visuels</t>
  </si>
  <si>
    <t>Tu dois indiquer clairement :</t>
  </si>
  <si>
    <t>. Le rose « berry » s’accorde en effet très bien avec un jaune / vert acidulé « yellow feathers ».</t>
  </si>
  <si>
    <r>
      <t>3. Taille et propriétés</t>
    </r>
    <r>
      <rPr>
        <sz val="12"/>
        <color theme="1"/>
        <rFont val="Calibri"/>
        <family val="2"/>
        <scheme val="minor"/>
      </rPr>
      <t xml:space="preserve"> → </t>
    </r>
    <r>
      <rPr>
        <b/>
        <sz val="12"/>
        <color theme="1"/>
        <rFont val="Calibri"/>
        <family val="2"/>
        <scheme val="minor"/>
      </rPr>
      <t>Propriétés</t>
    </r>
  </si>
  <si>
    <t xml:space="preserve"> nombre de formules partagées trouvées ;</t>
  </si>
  <si>
    <r>
      <t xml:space="preserve">4. Mets plutôt : </t>
    </r>
    <r>
      <rPr>
        <b/>
        <sz val="12"/>
        <color theme="1"/>
        <rFont val="Calibri"/>
        <family val="2"/>
        <scheme val="minor"/>
      </rPr>
      <t>Ne pas déplacer ni dimensionner avec les cellules</t>
    </r>
  </si>
  <si>
    <t xml:space="preserve"> emplacement des formules partagées ;</t>
  </si>
  <si>
    <t>6-Tendance verte</t>
  </si>
  <si>
    <r>
      <t xml:space="preserve">5. Puis tu mets ta feuille en </t>
    </r>
    <r>
      <rPr>
        <b/>
        <sz val="12"/>
        <color theme="1"/>
        <rFont val="Calibri"/>
        <family val="2"/>
        <scheme val="minor"/>
      </rPr>
      <t>protection</t>
    </r>
    <r>
      <rPr>
        <sz val="12"/>
        <color theme="1"/>
        <rFont val="Calibri"/>
        <family val="2"/>
        <scheme val="minor"/>
      </rPr>
      <t xml:space="preserve"> si besoin (là c’est carrément blindé)</t>
    </r>
  </si>
  <si>
    <t xml:space="preserve"> ce que tu as supprimé ou reconstruit ;</t>
  </si>
  <si>
    <t xml:space="preserve">De belles associations de couleurs peuvent également être réalisées en prenant une couleur de référence </t>
  </si>
  <si>
    <t xml:space="preserve"> preuve qu’il n’en reste plus après réparation.</t>
  </si>
  <si>
    <t xml:space="preserve">et en y associant des couleurs basiques. Dans l’exemple ci-dessus avec du noir, le vert se décline en bleu-vert </t>
  </si>
  <si>
    <t>Bonus : la technique ninja pour bosser vite</t>
  </si>
  <si>
    <t xml:space="preserve">et vert « greenery », très tendance cette année. </t>
  </si>
  <si>
    <r>
      <t xml:space="preserve">✅ </t>
    </r>
    <r>
      <rPr>
        <b/>
        <sz val="12"/>
        <color theme="1"/>
        <rFont val="Calibri"/>
        <family val="2"/>
        <scheme val="minor"/>
      </rPr>
      <t>Volet de sélection</t>
    </r>
    <r>
      <rPr>
        <sz val="12"/>
        <color theme="1"/>
        <rFont val="Calibri"/>
        <family val="2"/>
        <scheme val="minor"/>
      </rPr>
      <t xml:space="preserve"> (zéro clic accidentel sur les liens)</t>
    </r>
  </si>
  <si>
    <t>PHASE 3 — RÉPARATION</t>
  </si>
  <si>
    <t>Ajoutez du blanc #ffffff si vous souhaitez donner un coté un peu plus lumineux à ces couleurs :</t>
  </si>
  <si>
    <r>
      <t xml:space="preserve">Accueil → Rechercher et sélectionner → </t>
    </r>
    <r>
      <rPr>
        <b/>
        <sz val="12"/>
        <color theme="1"/>
        <rFont val="Calibri"/>
        <family val="2"/>
        <scheme val="minor"/>
      </rPr>
      <t>Volet de sélection</t>
    </r>
  </si>
  <si>
    <t>Tu dois réparer le fichier directement.</t>
  </si>
  <si>
    <t xml:space="preserve"> vert profond « deep green » #0F1B07, vert plantes « plants » #5C821A et un vert jeune pousse « new growth » #C6D166.</t>
  </si>
  <si>
    <t>➡️ Tu cliques sur “Image 12”, “Image 13”… dans la liste = sélection instantanée.</t>
  </si>
  <si>
    <t>Règles :</t>
  </si>
  <si>
    <t xml:space="preserve"> ne pas écraser les textes métier utiles ;</t>
  </si>
  <si>
    <t>Gourmandises</t>
  </si>
  <si>
    <t>Bandeau — Palette d’icônes (copiable en couleur)</t>
  </si>
  <si>
    <t xml:space="preserve"> ne pas écraser les formules fonctionnelles sans justification ;</t>
  </si>
  <si>
    <t>7- Ambiance café-crème</t>
  </si>
  <si>
    <t>■</t>
  </si>
  <si>
    <t>✅</t>
  </si>
  <si>
    <t>#22C55E</t>
  </si>
  <si>
    <t>OK / Validé</t>
  </si>
  <si>
    <t>Validation, terminé, conforme, bon</t>
  </si>
  <si>
    <t xml:space="preserve"> ne pas déplacer le moteur sans nécessité ;</t>
  </si>
  <si>
    <t xml:space="preserve">Utilisez des couleurs neutres et rassurantes comme gris, blanc, café pour un effet apaisant et calme. </t>
  </si>
  <si>
    <t>❌</t>
  </si>
  <si>
    <t>#EF4444</t>
  </si>
  <si>
    <t>Erreur / Stop</t>
  </si>
  <si>
    <t>Bloquant, interdit, rejeté, non conforme</t>
  </si>
  <si>
    <t xml:space="preserve"> ne pas mélanger textes d’audit et colonnes techniques ;</t>
  </si>
  <si>
    <t xml:space="preserve">Pour un visuel tout chocolat, voici les couleurs : « cocoa » #301B28, « chocolate » #523634, « toffee » #B6452C et « frosting » #DDC5A2. </t>
  </si>
  <si>
    <t>⚠️</t>
  </si>
  <si>
    <t>#F59E0B</t>
  </si>
  <si>
    <t>Attention</t>
  </si>
  <si>
    <t>Risque, à vérifier, point sensible</t>
  </si>
  <si>
    <t xml:space="preserve"> ne pas créer de nouvelle erreur en corrigeant une ancienne ;</t>
  </si>
  <si>
    <t xml:space="preserve">Déclinable également dans une version plus épicée : « cayenne » #AF4425, « cinnamon » #662E1C, « cream » #EBDCB2 et « caramel » #C9A66B. </t>
  </si>
  <si>
    <t>📌</t>
  </si>
  <si>
    <t>#3B82F6</t>
  </si>
  <si>
    <t>Important</t>
  </si>
  <si>
    <t>Rappel, point clé, à ne pas oublier</t>
  </si>
  <si>
    <t xml:space="preserve"> remplacer les formules douteuses par des formules plus simples, bornées et auditables ;</t>
  </si>
  <si>
    <t xml:space="preserve">Tentez également des couleurs « dessert fraises et crème » pour plus de gourmandise : « strawberry » (#D8412F), </t>
  </si>
  <si>
    <t>💡</t>
  </si>
  <si>
    <t>#A855F7</t>
  </si>
  <si>
    <t>Astuce</t>
  </si>
  <si>
    <t>Idée, conseil, gain de temps</t>
  </si>
  <si>
    <t xml:space="preserve"> privilégier les helpers plutôt que les formules monstres ;</t>
  </si>
  <si>
    <t>« papaya » (#FE7A47), « milk » (#FCFDFE) et « granola » (F5CA99).</t>
  </si>
  <si>
    <t>🔄</t>
  </si>
  <si>
    <t>#06B6D4</t>
  </si>
  <si>
    <t>Mise à jour</t>
  </si>
  <si>
    <t>Actualiser, recalcul, refresh, synchro</t>
  </si>
  <si>
    <t xml:space="preserve"> toutes les plages de critères doivent être cohérentes avec le nombre réel de questions et de déclencheurs.</t>
  </si>
  <si>
    <t>📋</t>
  </si>
  <si>
    <t>#64748B</t>
  </si>
  <si>
    <t>Mode d’emploi</t>
  </si>
  <si>
    <t>Notice, procédure, étapes</t>
  </si>
  <si>
    <t>8-Macaron pastel</t>
  </si>
  <si>
    <t>🔸</t>
  </si>
  <si>
    <t>#94A3B8</t>
  </si>
  <si>
    <t>Note / détail</t>
  </si>
  <si>
    <t>Info secondaire, précision, remarque</t>
  </si>
  <si>
    <t>Des couleurs pastel qui correspondent bien à une ambiance douce et délicate. A utiliser sans modération pour des faire-part de naissance, cartes de Pâques, cartes anniversaire d’une petite fille ou d’un petit garçon, cartons d’invitation. Jetez un œil sur le site de Ladurée, les fameux macarons parisiens. Les couleurs y sont toujours douces et raffinées.</t>
  </si>
  <si>
    <t>🟦</t>
  </si>
  <si>
    <t>#2563EB</t>
  </si>
  <si>
    <t>Bloc / section</t>
  </si>
  <si>
    <t>Titre de zone, séparation, groupe</t>
  </si>
  <si>
    <t>Après modification, tu dois refaire un audit complet.</t>
  </si>
  <si>
    <t>🟩</t>
  </si>
  <si>
    <t>#16A34A</t>
  </si>
  <si>
    <t>Zone saisie</t>
  </si>
  <si>
    <t>Cellule à remplir, entrée utilisateur</t>
  </si>
  <si>
    <t>Tu dois fournir un tableau AVANT / APRÈS avec :</t>
  </si>
  <si>
    <t>9-Sérénité et douceur</t>
  </si>
  <si>
    <t>🟨</t>
  </si>
  <si>
    <t>#EAB308</t>
  </si>
  <si>
    <t>Paramètre</t>
  </si>
  <si>
    <t>Réglage, option, valeur à choisir</t>
  </si>
  <si>
    <t xml:space="preserve"> nombre de questions ;</t>
  </si>
  <si>
    <t>Du bleu clair, du vert amande et un jaune miel pour donner une ambiance sereine et tranquille. Le rouge framboise permet de relever l’ensemble mais de manière harmonieuse. Ce sont les couleurs choisies par la chaîne de spa, thalasso et fitness Aquatonic, les thermes marins de Saint Malo.</t>
  </si>
  <si>
    <t>🟥</t>
  </si>
  <si>
    <t>#DC2626</t>
  </si>
  <si>
    <t>Danger</t>
  </si>
  <si>
    <t>Critique, sécurité, urgent</t>
  </si>
  <si>
    <t xml:space="preserve"> nombre de critères ;</t>
  </si>
  <si>
    <t>🧪</t>
  </si>
  <si>
    <t>#0EA5E9</t>
  </si>
  <si>
    <t>Test / essai</t>
  </si>
  <si>
    <t>Zone test, brouillon, expérimentation</t>
  </si>
  <si>
    <t xml:space="preserve"> plage réelle de la matrice critères ;</t>
  </si>
  <si>
    <t>10-Couleurs estivales</t>
  </si>
  <si>
    <t>🧠</t>
  </si>
  <si>
    <t>#8B5CF6</t>
  </si>
  <si>
    <t>Logique / règle</t>
  </si>
  <si>
    <t>Règle métier, formule, condition</t>
  </si>
  <si>
    <t xml:space="preserve"> plage réelle des formules moteur ;</t>
  </si>
  <si>
    <t>De belles couleurs modernes pour donner du tonus à vos visuels. Ces couleurs sont stimulantes et gourmandes.</t>
  </si>
  <si>
    <t>📈</t>
  </si>
  <si>
    <t>#10B981</t>
  </si>
  <si>
    <t>Progression</t>
  </si>
  <si>
    <t>Objectif, suivi, amélioration</t>
  </si>
  <si>
    <t xml:space="preserve"> nombre de formules modifiées ;</t>
  </si>
  <si>
    <t>📉</t>
  </si>
  <si>
    <t>#F97316</t>
  </si>
  <si>
    <t>Perte / baisse</t>
  </si>
  <si>
    <t>Dégradation, gaspillage, écart négatif</t>
  </si>
  <si>
    <t xml:space="preserve"> nombre de formules partagées restantes ;</t>
  </si>
  <si>
    <t>11-Tons cerise et baies</t>
  </si>
  <si>
    <t>🕒</t>
  </si>
  <si>
    <t>Temps / délai</t>
  </si>
  <si>
    <t>Temps, durée, planning</t>
  </si>
  <si>
    <t xml:space="preserve"> nombre d’erreurs #REF! ;</t>
  </si>
  <si>
    <t>Donnez une allure sophistiquée et moderne à votre site web ou à vos supports en utilisant cette palette « rouge baies et cerises ».</t>
  </si>
  <si>
    <t>🧾</t>
  </si>
  <si>
    <t>#4B5563</t>
  </si>
  <si>
    <t>Administratif</t>
  </si>
  <si>
    <t>Facture, doc, traçabilité papier</t>
  </si>
  <si>
    <t xml:space="preserve"> nombre d’erreurs #VALEUR! ;</t>
  </si>
  <si>
    <t xml:space="preserve"> Les blancs cassés («smoke » et « chiffon ») apportent de la luminosité et se marient extrêmement bien avec les rouges plus profonds.</t>
  </si>
  <si>
    <t>🍽️</t>
  </si>
  <si>
    <t>Service / repas</t>
  </si>
  <si>
    <t>Production, distribution, service</t>
  </si>
  <si>
    <t xml:space="preserve"> nombre de fonctions interdites ;</t>
  </si>
  <si>
    <t>🥩</t>
  </si>
  <si>
    <t>#B91C1C</t>
  </si>
  <si>
    <t>Viandes / HACCP</t>
  </si>
  <si>
    <t>Zone sensible, froid, sanitaire</t>
  </si>
  <si>
    <t xml:space="preserve"> nombre de références vers anciennes plages ;</t>
  </si>
  <si>
    <t>Ambiance urbaine</t>
  </si>
  <si>
    <t>🥦</t>
  </si>
  <si>
    <t>Légumes / végétal</t>
  </si>
  <si>
    <t>Prépa végétale, frais</t>
  </si>
  <si>
    <t xml:space="preserve"> nombre de cellules texte placées par erreur dans une zone formule ;</t>
  </si>
  <si>
    <t>12- Night life</t>
  </si>
  <si>
    <t>🧁</t>
  </si>
  <si>
    <t>#EC4899</t>
  </si>
  <si>
    <t>Pâtisserie</t>
  </si>
  <si>
    <t>Sucré, dessert, labo pâtissier</t>
  </si>
  <si>
    <t xml:space="preserve"> résultat des tests de notation.</t>
  </si>
  <si>
    <t xml:space="preserve">Jaune, noir et rouge : des classiques indémodables qui attirent l’œil par leur vivacité. </t>
  </si>
  <si>
    <t>🥖</t>
  </si>
  <si>
    <t>#D97706</t>
  </si>
  <si>
    <t>Boulangerie / pain</t>
  </si>
  <si>
    <t>Farine, cuisson, fournil</t>
  </si>
  <si>
    <t>Le noir peut se teinter de bleu avec la couleur « Midnight blue » #16253D et le jaune devenir plus doré avec la couleur « golden » #EFB509.</t>
  </si>
  <si>
    <t>🍸</t>
  </si>
  <si>
    <t>Bar / boissons</t>
  </si>
  <si>
    <t>Boissons, cocktails, service bar</t>
  </si>
  <si>
    <t>PHASE 5 — TESTS MÉTIER OBLIGATOIRES</t>
  </si>
  <si>
    <t>🧊</t>
  </si>
  <si>
    <t>#38BDF8</t>
  </si>
  <si>
    <t>Froid / stockage</t>
  </si>
  <si>
    <t>Chambre froide, congélateur</t>
  </si>
  <si>
    <t>Tu dois tester au minimum :</t>
  </si>
  <si>
    <t>13-Moderne et urbain</t>
  </si>
  <si>
    <t>🔥</t>
  </si>
  <si>
    <t>Chaud / cuisson</t>
  </si>
  <si>
    <t>Four, cuisson, maintien chaud</t>
  </si>
  <si>
    <t>1. une réponse CFA incomplète ;</t>
  </si>
  <si>
    <t>Avec cette palette de couleurs, vos visuels seront trendy et punchy ! En effet,</t>
  </si>
  <si>
    <t>🧼</t>
  </si>
  <si>
    <t>Hygiène / nettoyage</t>
  </si>
  <si>
    <t>Nettoyage, désinfection, HACCP</t>
  </si>
  <si>
    <t>2. une réponse CFA correcte ;</t>
  </si>
  <si>
    <t xml:space="preserve"> il est tendance d’associer des couleurs douces avec une couleur plus vive pour relever l’ensemble, comme ici une touche de le jaune. </t>
  </si>
  <si>
    <t>🚚</t>
  </si>
  <si>
    <t>Livraison</t>
  </si>
  <si>
    <t>Réception, transport, logistique</t>
  </si>
  <si>
    <t>3. une réponse PRO incomplète ;</t>
  </si>
  <si>
    <t>Vous pouvez également tester en remplaçant le blanc « bone » par un bleu-gris foncé « asphalt » #32384D.</t>
  </si>
  <si>
    <t>👨‍🍳</t>
  </si>
  <si>
    <t>#334155</t>
  </si>
  <si>
    <t>Équipe / poste</t>
  </si>
  <si>
    <t>Responsables, affectations, tâches</t>
  </si>
  <si>
    <t>4. une réponse PRO correcte ;</t>
  </si>
  <si>
    <t>5. une réponse contenant seulement un motclé isolé ;</t>
  </si>
  <si>
    <t>🎨 Couleurs HEX des icônes (référence)</t>
  </si>
  <si>
    <t>6. une réponse avec plusieurs critères manquants ;</t>
  </si>
  <si>
    <t>14-Vintage</t>
  </si>
  <si>
    <t>7. une réponse qui ne devrait pas obtenir 20/20 ;</t>
  </si>
  <si>
    <t>Donnez une ambiance urbaine vintage avec ces couleurs pastel et chaudes. C’est cette ambiance chaleureuse que Wolf &amp; Sona choisi pour son nouveau site web en l’associant à des grandes photos de leurs produits. Dans le même esprit, utilisez ces couleurs retro et relaxantes : « ginger » #D35C37, « hazelnut » #BF9A77, « oat » #D6C6B9 et « sky » #97B8C2.</t>
  </si>
  <si>
    <t>utilisez la police Segoe UI Emoji pour les icônes</t>
  </si>
  <si>
    <t>8. une réponse qui devrait obtenir le maximum ;</t>
  </si>
  <si>
    <t>Votre visuel sera un peu plus cosmopolite et urbain avec cette palette : « blue-gray » #8593AE, « steel » #5A4E4D, « pewter » #7E675E et « blush » #DDA288.</t>
  </si>
  <si>
    <t>servez vous du pinceau pour reproduire la couleur</t>
  </si>
  <si>
    <t>9. une réponse où les critères PRO doivent peser réellement ;</t>
  </si>
  <si>
    <t>10. une réponse vide.</t>
  </si>
  <si>
    <r>
      <t xml:space="preserve">✅ </t>
    </r>
    <r>
      <rPr>
        <b/>
        <sz val="11"/>
        <color rgb="FF22C55E"/>
        <rFont val="Calibri"/>
        <family val="2"/>
        <scheme val="minor"/>
      </rPr>
      <t>Vert OK</t>
    </r>
    <r>
      <rPr>
        <sz val="11"/>
        <color rgb="FF22C55E"/>
        <rFont val="Calibri"/>
        <family val="2"/>
        <scheme val="minor"/>
      </rPr>
      <t xml:space="preserve"> : </t>
    </r>
    <r>
      <rPr>
        <b/>
        <sz val="11"/>
        <color rgb="FF22C55E"/>
        <rFont val="Calibri"/>
        <family val="2"/>
        <scheme val="minor"/>
      </rPr>
      <t>#22C55E</t>
    </r>
  </si>
  <si>
    <t>15-Ambiance méditerranéenne</t>
  </si>
  <si>
    <t>Pour chaque test, tu dois indiquer :</t>
  </si>
  <si>
    <t>Avec ces couleurs, on s’imagine aisément déambuler dans les petites rues d’un village italien…</t>
  </si>
  <si>
    <r>
      <t xml:space="preserve">❌ </t>
    </r>
    <r>
      <rPr>
        <b/>
        <sz val="11"/>
        <color rgb="FFEF4444"/>
        <rFont val="Calibri"/>
        <family val="2"/>
        <scheme val="minor"/>
      </rPr>
      <t>Rouge STOP</t>
    </r>
    <r>
      <rPr>
        <sz val="11"/>
        <color rgb="FFEF4444"/>
        <rFont val="Calibri"/>
        <family val="2"/>
        <scheme val="minor"/>
      </rPr>
      <t xml:space="preserve"> : </t>
    </r>
    <r>
      <rPr>
        <b/>
        <sz val="11"/>
        <color rgb="FFEF4444"/>
        <rFont val="Calibri"/>
        <family val="2"/>
        <scheme val="minor"/>
      </rPr>
      <t>#EF4444</t>
    </r>
  </si>
  <si>
    <t xml:space="preserve"> Chaleureuse et douce, cette palette de couleurs apaise et apporte de la sérénité. </t>
  </si>
  <si>
    <t xml:space="preserve"> niveau CFA ou PRO ;</t>
  </si>
  <si>
    <t>Essayez également ces couleurs qui donneront un coté italien gourmand à vos supports :</t>
  </si>
  <si>
    <r>
      <t xml:space="preserve">⚠️ </t>
    </r>
    <r>
      <rPr>
        <b/>
        <sz val="11"/>
        <color rgb="FFF59E0B"/>
        <rFont val="Calibri"/>
        <family val="2"/>
        <scheme val="minor"/>
      </rPr>
      <t>Orange Attention</t>
    </r>
    <r>
      <rPr>
        <sz val="11"/>
        <color rgb="FFF59E0B"/>
        <rFont val="Calibri"/>
        <family val="2"/>
        <scheme val="minor"/>
      </rPr>
      <t xml:space="preserve"> : </t>
    </r>
    <r>
      <rPr>
        <b/>
        <sz val="11"/>
        <color rgb="FFF59E0B"/>
        <rFont val="Calibri"/>
        <family val="2"/>
        <scheme val="minor"/>
      </rPr>
      <t>#F59E0B</t>
    </r>
  </si>
  <si>
    <t xml:space="preserve"> « currant » #8C0004, « scarlet » #C8000A, « marigold » #E8A735 et « cobblestone » #E2C499.</t>
  </si>
  <si>
    <t xml:space="preserve"> score attendu ;</t>
  </si>
  <si>
    <r>
      <t xml:space="preserve">📌 </t>
    </r>
    <r>
      <rPr>
        <b/>
        <sz val="11"/>
        <color rgb="FF3B82F6"/>
        <rFont val="Calibri"/>
        <family val="2"/>
        <scheme val="minor"/>
      </rPr>
      <t>Bleu Important</t>
    </r>
    <r>
      <rPr>
        <sz val="11"/>
        <color rgb="FF3B82F6"/>
        <rFont val="Calibri"/>
        <family val="2"/>
        <scheme val="minor"/>
      </rPr>
      <t xml:space="preserve"> : </t>
    </r>
    <r>
      <rPr>
        <b/>
        <sz val="11"/>
        <color rgb="FF3B82F6"/>
        <rFont val="Calibri"/>
        <family val="2"/>
        <scheme val="minor"/>
      </rPr>
      <t>#3B82F6</t>
    </r>
  </si>
  <si>
    <t xml:space="preserve"> score obtenu ;</t>
  </si>
  <si>
    <t>16-Energisant</t>
  </si>
  <si>
    <t xml:space="preserve"> conclusion : conforme / non conforme.</t>
  </si>
  <si>
    <t xml:space="preserve">Avec ces couleurs, vos designs seront dynamiques et pleins d’énergie ! </t>
  </si>
  <si>
    <r>
      <t xml:space="preserve">💡 </t>
    </r>
    <r>
      <rPr>
        <b/>
        <sz val="11"/>
        <color rgb="FFA855F7"/>
        <rFont val="Calibri"/>
        <family val="2"/>
        <scheme val="minor"/>
      </rPr>
      <t>Violet Astuce</t>
    </r>
    <r>
      <rPr>
        <sz val="11"/>
        <color rgb="FFA855F7"/>
        <rFont val="Calibri"/>
        <family val="2"/>
        <scheme val="minor"/>
      </rPr>
      <t xml:space="preserve"> : </t>
    </r>
    <r>
      <rPr>
        <b/>
        <sz val="11"/>
        <color rgb="FFA855F7"/>
        <rFont val="Calibri"/>
        <family val="2"/>
        <scheme val="minor"/>
      </rPr>
      <t>#A855F7</t>
    </r>
  </si>
  <si>
    <t>Ces couleurs basiques ont, lorsqu’on les marie, l’avantage de donner une apparence jeune à vos visuels. C’est simple et efficace.</t>
  </si>
  <si>
    <r>
      <t xml:space="preserve">🔄 </t>
    </r>
    <r>
      <rPr>
        <b/>
        <sz val="11"/>
        <color rgb="FF06B6D4"/>
        <rFont val="Calibri"/>
        <family val="2"/>
        <scheme val="minor"/>
      </rPr>
      <t>Cyan MAJ</t>
    </r>
    <r>
      <rPr>
        <sz val="11"/>
        <color rgb="FF06B6D4"/>
        <rFont val="Calibri"/>
        <family val="2"/>
        <scheme val="minor"/>
      </rPr>
      <t xml:space="preserve"> : </t>
    </r>
    <r>
      <rPr>
        <b/>
        <sz val="11"/>
        <color rgb="FF06B6D4"/>
        <rFont val="Calibri"/>
        <family val="2"/>
        <scheme val="minor"/>
      </rPr>
      <t>#06B6D4</t>
    </r>
  </si>
  <si>
    <t>Tu dois fournir :</t>
  </si>
  <si>
    <t>Au bureau</t>
  </si>
  <si>
    <t>17-Métallique</t>
  </si>
  <si>
    <r>
      <t xml:space="preserve">📋 </t>
    </r>
    <r>
      <rPr>
        <b/>
        <sz val="11"/>
        <color rgb="FF64748B"/>
        <rFont val="Calibri"/>
        <family val="2"/>
        <scheme val="minor"/>
      </rPr>
      <t>Gris Notice</t>
    </r>
    <r>
      <rPr>
        <sz val="11"/>
        <color rgb="FF64748B"/>
        <rFont val="Calibri"/>
        <family val="2"/>
        <scheme val="minor"/>
      </rPr>
      <t xml:space="preserve"> : </t>
    </r>
    <r>
      <rPr>
        <b/>
        <sz val="11"/>
        <color rgb="FF64748B"/>
        <rFont val="Calibri"/>
        <family val="2"/>
        <scheme val="minor"/>
      </rPr>
      <t>#64748B</t>
    </r>
  </si>
  <si>
    <t>2. un rapport d’audit clair ;</t>
  </si>
  <si>
    <t>Sobre et classique, l’esprit métallique donne un coté professionnel à vos créations.</t>
  </si>
  <si>
    <t xml:space="preserve"> Pour vos flyers par exemple, vous allez à l’essentiel et cela permet de mettre en avant votre message.</t>
  </si>
  <si>
    <r>
      <t xml:space="preserve">🔸 </t>
    </r>
    <r>
      <rPr>
        <b/>
        <sz val="11"/>
        <color rgb="FF94A3B8"/>
        <rFont val="Calibri"/>
        <family val="2"/>
        <scheme val="minor"/>
      </rPr>
      <t>Gris clair Note</t>
    </r>
    <r>
      <rPr>
        <sz val="11"/>
        <color rgb="FF94A3B8"/>
        <rFont val="Calibri"/>
        <family val="2"/>
        <scheme val="minor"/>
      </rPr>
      <t xml:space="preserve"> : </t>
    </r>
    <r>
      <rPr>
        <b/>
        <sz val="11"/>
        <color rgb="FF94A3B8"/>
        <rFont val="Calibri"/>
        <family val="2"/>
        <scheme val="minor"/>
      </rPr>
      <t>#94A3B8</t>
    </r>
  </si>
  <si>
    <t>4. les formules importantes corrigées ;</t>
  </si>
  <si>
    <t xml:space="preserve"> Pour une petite touche fun et lumineuse, utilisez le rouge « Neon Red » #F34A4A.</t>
  </si>
  <si>
    <t>5. les problèmes restants s’il en existe ;</t>
  </si>
  <si>
    <t xml:space="preserve"> Pour un rendu plus nuancé en gris-bleu, je vous conseille d’utiliser cette palette : « blue-green » #2C4A52, « waterway » #537072, « haze » #8E9B97 » et « smog » #F4EBDB.</t>
  </si>
  <si>
    <r>
      <t xml:space="preserve">🟦 </t>
    </r>
    <r>
      <rPr>
        <b/>
        <sz val="11"/>
        <color rgb="FF2563EB"/>
        <rFont val="Calibri"/>
        <family val="2"/>
        <scheme val="minor"/>
      </rPr>
      <t>Bleu bloc</t>
    </r>
    <r>
      <rPr>
        <sz val="11"/>
        <color rgb="FF2563EB"/>
        <rFont val="Calibri"/>
        <family val="2"/>
        <scheme val="minor"/>
      </rPr>
      <t xml:space="preserve"> : </t>
    </r>
    <r>
      <rPr>
        <b/>
        <sz val="11"/>
        <color rgb="FF2563EB"/>
        <rFont val="Calibri"/>
        <family val="2"/>
        <scheme val="minor"/>
      </rPr>
      <t>#2563EB</t>
    </r>
  </si>
  <si>
    <t>6. ton avis critique réel.</t>
  </si>
  <si>
    <t>18- Touche orangée</t>
  </si>
  <si>
    <r>
      <t xml:space="preserve">🟩 </t>
    </r>
    <r>
      <rPr>
        <b/>
        <sz val="11"/>
        <color rgb="FF16A34A"/>
        <rFont val="Calibri"/>
        <family val="2"/>
        <scheme val="minor"/>
      </rPr>
      <t>Vert saisie</t>
    </r>
    <r>
      <rPr>
        <sz val="11"/>
        <color rgb="FF16A34A"/>
        <rFont val="Calibri"/>
        <family val="2"/>
        <scheme val="minor"/>
      </rPr>
      <t xml:space="preserve"> : </t>
    </r>
    <r>
      <rPr>
        <b/>
        <sz val="11"/>
        <color rgb="FF16A34A"/>
        <rFont val="Calibri"/>
        <family val="2"/>
        <scheme val="minor"/>
      </rPr>
      <t>#16A34A</t>
    </r>
  </si>
  <si>
    <t xml:space="preserve">Bon exemple pour un site professionnel. Mettez en avant vos produits avec une couleur flashy </t>
  </si>
  <si>
    <t>Tu n’as pas le droit d’écrire :</t>
  </si>
  <si>
    <t>(orange, rose, violet, bleu électrique) dans un univers sobre. C’est tendance.</t>
  </si>
  <si>
    <r>
      <t xml:space="preserve">🟨 </t>
    </r>
    <r>
      <rPr>
        <b/>
        <sz val="11"/>
        <color rgb="FFEAB308"/>
        <rFont val="Calibri"/>
        <family val="2"/>
        <scheme val="minor"/>
      </rPr>
      <t>Jaune paramètre</t>
    </r>
    <r>
      <rPr>
        <sz val="11"/>
        <color rgb="FFEAB308"/>
        <rFont val="Calibri"/>
        <family val="2"/>
        <scheme val="minor"/>
      </rPr>
      <t xml:space="preserve"> : </t>
    </r>
    <r>
      <rPr>
        <b/>
        <sz val="11"/>
        <color rgb="FFEAB308"/>
        <rFont val="Calibri"/>
        <family val="2"/>
        <scheme val="minor"/>
      </rPr>
      <t>#EAB308</t>
    </r>
  </si>
  <si>
    <t xml:space="preserve"> “validé à 100 %” ;</t>
  </si>
  <si>
    <t xml:space="preserve"> “tout est OK” ;</t>
  </si>
  <si>
    <t>19-Sobre et chic</t>
  </si>
  <si>
    <r>
      <t xml:space="preserve">🟥 </t>
    </r>
    <r>
      <rPr>
        <b/>
        <sz val="11"/>
        <color rgb="FFDC2626"/>
        <rFont val="Calibri"/>
        <family val="2"/>
        <scheme val="minor"/>
      </rPr>
      <t>Rouge danger</t>
    </r>
    <r>
      <rPr>
        <sz val="11"/>
        <color rgb="FFDC2626"/>
        <rFont val="Calibri"/>
        <family val="2"/>
        <scheme val="minor"/>
      </rPr>
      <t xml:space="preserve"> : </t>
    </r>
    <r>
      <rPr>
        <b/>
        <sz val="11"/>
        <color rgb="FFDC2626"/>
        <rFont val="Calibri"/>
        <family val="2"/>
        <scheme val="minor"/>
      </rPr>
      <t>#DC2626</t>
    </r>
  </si>
  <si>
    <t xml:space="preserve"> “audit profond terminé” ;</t>
  </si>
  <si>
    <t>Toujours dans le même esprit mais plus coloré, vos créations seront tendance et modernes.</t>
  </si>
  <si>
    <t xml:space="preserve"> “moteur fiable”</t>
  </si>
  <si>
    <t xml:space="preserve"> Pour rester dans les mêmes tons et la même ambiance, vous pouvez aussi utiliser ces couleurs dans les tons bleus et rosés :</t>
  </si>
  <si>
    <r>
      <t xml:space="preserve">🧪 </t>
    </r>
    <r>
      <rPr>
        <b/>
        <sz val="11"/>
        <color rgb="FF0EA5E9"/>
        <rFont val="Calibri"/>
        <family val="2"/>
        <scheme val="minor"/>
      </rPr>
      <t>Bleu test</t>
    </r>
    <r>
      <rPr>
        <sz val="11"/>
        <color rgb="FF0EA5E9"/>
        <rFont val="Calibri"/>
        <family val="2"/>
        <scheme val="minor"/>
      </rPr>
      <t xml:space="preserve"> : </t>
    </r>
    <r>
      <rPr>
        <b/>
        <sz val="11"/>
        <color rgb="FF0EA5E9"/>
        <rFont val="Calibri"/>
        <family val="2"/>
        <scheme val="minor"/>
      </rPr>
      <t>#0EA5E9</t>
    </r>
  </si>
  <si>
    <t>si tu n’as pas fourni les preuves techniques correspondantes.</t>
  </si>
  <si>
    <t xml:space="preserve"> « faded navy » #444C5C, « punch » #CE5A57, « ocean breeze » #78A5A3 et « warm » #E1B16A.</t>
  </si>
  <si>
    <r>
      <t xml:space="preserve">🧠 </t>
    </r>
    <r>
      <rPr>
        <b/>
        <sz val="11"/>
        <color rgb="FF8B5CF6"/>
        <rFont val="Calibri"/>
        <family val="2"/>
        <scheme val="minor"/>
      </rPr>
      <t>Violet logique</t>
    </r>
    <r>
      <rPr>
        <sz val="11"/>
        <color rgb="FF8B5CF6"/>
        <rFont val="Calibri"/>
        <family val="2"/>
        <scheme val="minor"/>
      </rPr>
      <t xml:space="preserve"> : </t>
    </r>
    <r>
      <rPr>
        <b/>
        <sz val="11"/>
        <color rgb="FF8B5CF6"/>
        <rFont val="Calibri"/>
        <family val="2"/>
        <scheme val="minor"/>
      </rPr>
      <t>#8B5CF6</t>
    </r>
  </si>
  <si>
    <t>Si tu n’as pas pu contrôler un point, tu dois écrire :</t>
  </si>
  <si>
    <t xml:space="preserve">Pour une dominante en vert / vert d’eau : « stone » #688B8A, « sage » #A0B084, « buttermilk » #FAEFD4 et « leather » #A57C65. </t>
  </si>
  <si>
    <t>“NON CONTRÔLÉ” avec la raison exacte.</t>
  </si>
  <si>
    <t>Enfin pour finir, pour une ambiance plus froide et scandinave vous utiliserez du bleu « dark aqua » #488a99,</t>
  </si>
  <si>
    <r>
      <t xml:space="preserve">📈 </t>
    </r>
    <r>
      <rPr>
        <b/>
        <sz val="11"/>
        <color rgb="FF10B981"/>
        <rFont val="Calibri"/>
        <family val="2"/>
        <scheme val="minor"/>
      </rPr>
      <t>Vert progression</t>
    </r>
    <r>
      <rPr>
        <sz val="11"/>
        <color rgb="FF10B981"/>
        <rFont val="Calibri"/>
        <family val="2"/>
        <scheme val="minor"/>
      </rPr>
      <t xml:space="preserve"> : </t>
    </r>
    <r>
      <rPr>
        <b/>
        <sz val="11"/>
        <color rgb="FF10B981"/>
        <rFont val="Calibri"/>
        <family val="2"/>
        <scheme val="minor"/>
      </rPr>
      <t>#10B981</t>
    </r>
  </si>
  <si>
    <t xml:space="preserve"> un jaune « gold » #DBAE58, un gris foncé « charcoal » #FBE9E7 et un gris plus clair « gray » #B4B4B4.</t>
  </si>
  <si>
    <t>Tu dois travailler comme un contrôleur qualité Excel, pas comme un assistant de mise en forme.</t>
  </si>
  <si>
    <t>Aperçu</t>
  </si>
  <si>
    <t>HEX</t>
  </si>
  <si>
    <t>RVB Excel</t>
  </si>
  <si>
    <t>Nom</t>
  </si>
  <si>
    <t>20-Technologie et nature</t>
  </si>
  <si>
    <t>#7A5C3A</t>
  </si>
  <si>
    <t>(122 ; 92 ; 58)</t>
  </si>
  <si>
    <t>Brun café</t>
  </si>
  <si>
    <t xml:space="preserve">Vert et gris pour une ambiance tendance développement durable où nature et technologie cohabitent. </t>
  </si>
  <si>
    <t>#B3834A</t>
  </si>
  <si>
    <t>(179 ; 131 ; 74)</t>
  </si>
  <si>
    <t>Caramel</t>
  </si>
  <si>
    <t>Prompt encore plus dur, à ajouter en tête</t>
  </si>
  <si>
    <t>Ces couleurs se marient à merveille et sont à utiliser sur tant sur supports professionnels que créatifs.</t>
  </si>
  <si>
    <t>#D6A21C</t>
  </si>
  <si>
    <t>(214 ; 162 ; 28)</t>
  </si>
  <si>
    <t>Or doux</t>
  </si>
  <si>
    <t>Toutes ces idées d’association de couleurs devraient pouvoir vous inspirer pour vos designs ;)</t>
  </si>
  <si>
    <t>#E07A2F</t>
  </si>
  <si>
    <t>(224 ; 122 ; 47)</t>
  </si>
  <si>
    <t>Orange</t>
  </si>
  <si>
    <t>Tu peux ajouter ceci audessus du prompt précédent :</t>
  </si>
  <si>
    <t>Comment reproduire les couleurs</t>
  </si>
  <si>
    <t>#6B8E23</t>
  </si>
  <si>
    <t>(107 ; 142 ; 35)</t>
  </si>
  <si>
    <t>Vert olive</t>
  </si>
  <si>
    <t>IMPORTANT : je ne veux pas de réponse rassurante. Je veux une réponse vérifiable.</t>
  </si>
  <si>
    <t xml:space="preserve">copiez le code de la couleur choisie </t>
  </si>
  <si>
    <t>#3E5C76</t>
  </si>
  <si>
    <t>(62 ; 92 ; 118)</t>
  </si>
  <si>
    <t>Bleu ardoise</t>
  </si>
  <si>
    <t>Chaque affirmation doit être accompagnée d’une preuve : plage, cellule, formule, compteur, test ou résultat XML.</t>
  </si>
  <si>
    <t>Exemple  #DDC5A2</t>
  </si>
  <si>
    <t>#6B7280</t>
  </si>
  <si>
    <t>(107 ; 114 ; 128)</t>
  </si>
  <si>
    <t>Gris chaud</t>
  </si>
  <si>
    <t>Si tu découvres une erreur après avoir déclaré que tout était correct, tu dois considérer que l’audit précédent était insuffisant.</t>
  </si>
  <si>
    <t>ouvrez couleur de remplissage</t>
  </si>
  <si>
    <t>#FAF3E8</t>
  </si>
  <si>
    <t>(250 ; 243 ; 232)</t>
  </si>
  <si>
    <t>Fond crème</t>
  </si>
  <si>
    <t>Autres couleurs</t>
  </si>
  <si>
    <t>#F2E2C8</t>
  </si>
  <si>
    <t>(242 ; 226 ; 200)</t>
  </si>
  <si>
    <t>Fond sable</t>
  </si>
  <si>
    <t>Le vrai point à imposer</t>
  </si>
  <si>
    <t>Personnalisées</t>
  </si>
  <si>
    <t>#1F2937</t>
  </si>
  <si>
    <t>(31 ; 41 ; 55)</t>
  </si>
  <si>
    <t>Texte noir doux</t>
  </si>
  <si>
    <t>https://www.behance.net/gallery/223506737/Sunwhip-tanning-foam-Brand-identity#</t>
  </si>
  <si>
    <r>
      <t>Collez le code dans la cellule</t>
    </r>
    <r>
      <rPr>
        <u/>
        <sz val="11"/>
        <color theme="1"/>
        <rFont val="Calibri"/>
        <family val="2"/>
        <scheme val="minor"/>
      </rPr>
      <t xml:space="preserve"> Hex</t>
    </r>
  </si>
  <si>
    <t>#FFFFFF</t>
  </si>
  <si>
    <t>(255 ; 255 ; 255)</t>
  </si>
  <si>
    <t>Blanc</t>
  </si>
  <si>
    <t>La phrase clé est celleci :</t>
  </si>
  <si>
    <t>cliquez sur Ok</t>
  </si>
  <si>
    <t>Tu n’as pas le droit de conclure que le fichier est corrigé tant que tu n’as pas inspecté le XML interne du .xlsx et vérifié l’absence de formules partagées héritées.</t>
  </si>
  <si>
    <t>LÉGENDE (standard à réutiliser dans tes documents)</t>
  </si>
  <si>
    <t>C’est exactement ce qui a manqué.</t>
  </si>
  <si>
    <t>#829079 olive</t>
  </si>
  <si>
    <t>Attention / Contrôle</t>
  </si>
  <si>
    <r>
      <t xml:space="preserve">Un contrôle visuel des cellules Excel ne suffit pas : il faut contrôler le contenu interne du fichier </t>
    </r>
    <r>
      <rPr>
        <sz val="10"/>
        <rFont val="Arial Unicode MS"/>
      </rPr>
      <t>.xlsx</t>
    </r>
    <r>
      <rPr>
        <sz val="11"/>
        <rFont val="Carlito"/>
        <family val="2"/>
      </rPr>
      <t>.</t>
    </r>
  </si>
  <si>
    <t>#ede6b9 beige</t>
  </si>
  <si>
    <t>Erreur / À corriger</t>
  </si>
  <si>
    <t>J'ai laissé les liens sur les photos pour visiter les sites d'Auteurs</t>
  </si>
  <si>
    <t>#b9925e ambré</t>
  </si>
  <si>
    <t>Point important</t>
  </si>
  <si>
    <t>j'ai désactivé les liens des photos pour les coller dans le cadre</t>
  </si>
  <si>
    <t>Document / Trace</t>
  </si>
  <si>
    <t>Mise à jour / Recalcul</t>
  </si>
  <si>
    <t>⏱️</t>
  </si>
  <si>
    <t>Temps / Délai</t>
  </si>
  <si>
    <t>🎯</t>
  </si>
  <si>
    <t>PALETTE D’ICÔNES — copiables (Excel / Word / PDF)</t>
  </si>
  <si>
    <t>#f98866</t>
  </si>
  <si>
    <t>📎</t>
  </si>
  <si>
    <t>Astuce : icônes très compatibles (affichage fiable) → 🟦 🟩 🟨 🟧 🟥  🔹 🔸 ✅ ⚠️ ❌ 📌 🧾 🔄 ⏱️ 🎯</t>
  </si>
  <si>
    <t>#80bd9e</t>
  </si>
  <si>
    <t>Catégorie</t>
  </si>
  <si>
    <t>Icônes (copie-colle)</t>
  </si>
  <si>
    <t>#89da59</t>
  </si>
  <si>
    <t>Actions / Validation</t>
  </si>
  <si>
    <t>✅ ☑️ ✔️ ✳️ 🟢 🟩  |  ❌ ⛔ 🛑 🔴 🟥  |  🔄 ♻️ 🔁 🔃  |  📌 📝 📋 🗂️ 🧾</t>
  </si>
  <si>
    <t>Alertes / Sécurité</t>
  </si>
  <si>
    <t>⚠️ 🚨 🔥 💥  |  🧯 🧤 🥽 🧼  |  🦠 🧫 🧪  |  🟧 🟨 🟥</t>
  </si>
  <si>
    <t>https://www.flickr.com/photos/lolo65/</t>
  </si>
  <si>
    <t>#ff2e63 rose vibrant</t>
  </si>
  <si>
    <t>Process / Organisation</t>
  </si>
  <si>
    <t>🔹 🔸 ➡️ ⬇️ ⬆️ ➕ ➖  |  🔧 🛠️ ⚙️  |  📐 📏 🧭</t>
  </si>
  <si>
    <t>#8a4fbd violet électrique</t>
  </si>
  <si>
    <t>Temps / Planning</t>
  </si>
  <si>
    <t>⏱️ ⏲️ 🕒 🗓️ 📅  |  📦 🚚 🏷️</t>
  </si>
  <si>
    <t>#e5d7c3 beige</t>
  </si>
  <si>
    <t>Mesure / Audit</t>
  </si>
  <si>
    <t>📊 📈 📉  |  🔍 🧪 🧾  |  🎯 ✅ ⚠️</t>
  </si>
  <si>
    <t>Cuisine / Production</t>
  </si>
  <si>
    <t>🍽️ 🍴 🥄 🔪  |  🧑‍🍳  |  🔥 ♨️ ❄️ 🧊  |  🧂 🍋 🧄 🧅</t>
  </si>
  <si>
    <t>Pâtisserie / Boulangerie</t>
  </si>
  <si>
    <t>🧁 🍰 🎂 🍪  |  🥐 🍞 🥖  |  🍫 🍯 🧈  |  ⚖️ 🥣 🥛</t>
  </si>
  <si>
    <t>Boucherie / Charcuterie</t>
  </si>
  <si>
    <t>🥩 🍖 🥓  |  🔪 🧤 🧊  |  🏷️ 🧾 ✅</t>
  </si>
  <si>
    <t>#003b46</t>
  </si>
  <si>
    <t>HACCP / Hygiène</t>
  </si>
  <si>
    <t>🧼 🧽 🧴  |  🧤 🥽 😷  |  🦠 ⚠️ ✅  |  🌡️ ❄️ 🧊 🔥</t>
  </si>
  <si>
    <t>Formation / Pédagogie</t>
  </si>
  <si>
    <t>🎓 📚 🧠  |  📝 📌 ✅  |  💡 🔍  |  🧪</t>
  </si>
  <si>
    <t>#c4dfe6</t>
  </si>
  <si>
    <t>https://www.flickr.com/photos/sunova_surfboards/</t>
  </si>
  <si>
    <t>#2e4600</t>
  </si>
  <si>
    <t>#486b00</t>
  </si>
  <si>
    <t>#a2c523</t>
  </si>
  <si>
    <t>#7d4427</t>
  </si>
  <si>
    <t>#f52549</t>
  </si>
  <si>
    <t>#fa6775</t>
  </si>
  <si>
    <t>#ffd64d</t>
  </si>
  <si>
    <t>#9bc01c</t>
  </si>
  <si>
    <t>https://www.flickr.com/photos/jean-mi83/</t>
  </si>
  <si>
    <t>#9a9eab</t>
  </si>
  <si>
    <t>#5d535e</t>
  </si>
  <si>
    <t>#ec96a4</t>
  </si>
  <si>
    <t>#dfe166</t>
  </si>
  <si>
    <t>https://www.flickr.com/photos/johnfish/</t>
  </si>
  <si>
    <t>#021c1e</t>
  </si>
  <si>
    <t>#004445</t>
  </si>
  <si>
    <t>#2c7873</t>
  </si>
  <si>
    <t>#6fb98f</t>
  </si>
  <si>
    <t>Ambiance café crème</t>
  </si>
  <si>
    <t>#626d71 slate</t>
  </si>
  <si>
    <t>#CDCDC0 ceramic</t>
  </si>
  <si>
    <t>#B38867 coffee</t>
  </si>
  <si>
    <t>#ddbc95 latte</t>
  </si>
  <si>
    <t>#c1e1dc</t>
  </si>
  <si>
    <t>#ffccac</t>
  </si>
  <si>
    <t>#ffeb94</t>
  </si>
  <si>
    <t>#fdd475</t>
  </si>
  <si>
    <t>#a1be95</t>
  </si>
  <si>
    <t>#e2dfa2</t>
  </si>
  <si>
    <t>#92aac7</t>
  </si>
  <si>
    <t>#ed5752</t>
  </si>
  <si>
    <t>https://www.flickr.com/photos/mizzmurray/</t>
  </si>
  <si>
    <t>#c7db00</t>
  </si>
  <si>
    <t>#7aa802</t>
  </si>
  <si>
    <t>#F78b2d</t>
  </si>
  <si>
    <t>#e4b600</t>
  </si>
  <si>
    <t>#a10115</t>
  </si>
  <si>
    <t>#d72c16</t>
  </si>
  <si>
    <t>#foefea</t>
  </si>
  <si>
    <t>#cob2b5</t>
  </si>
  <si>
    <t>2 couleurs invalides dans excel</t>
  </si>
  <si>
    <t>chiffon et smoke</t>
  </si>
  <si>
    <t>#000b29</t>
  </si>
  <si>
    <t>#d70026</t>
  </si>
  <si>
    <t>#f8f5f2</t>
  </si>
  <si>
    <t>#edb83d</t>
  </si>
  <si>
    <t>#f9ba32</t>
  </si>
  <si>
    <t>#426e86</t>
  </si>
  <si>
    <t>#f8f1e5</t>
  </si>
  <si>
    <t>#2f3131</t>
  </si>
  <si>
    <t>#fcc875</t>
  </si>
  <si>
    <t>#baa896</t>
  </si>
  <si>
    <t>#e6ccb5</t>
  </si>
  <si>
    <t>#e38b75</t>
  </si>
  <si>
    <t>#a4cabc</t>
  </si>
  <si>
    <t>#eab364</t>
  </si>
  <si>
    <t>#b2473e</t>
  </si>
  <si>
    <t>#acbd78</t>
  </si>
  <si>
    <t>#f47d4a</t>
  </si>
  <si>
    <t>#e1315b</t>
  </si>
  <si>
    <t>#ffec5c</t>
  </si>
  <si>
    <t>#008dcb</t>
  </si>
  <si>
    <t>#080706</t>
  </si>
  <si>
    <t>#efefef</t>
  </si>
  <si>
    <t>#d1b280</t>
  </si>
  <si>
    <t>#594d46</t>
  </si>
  <si>
    <t>#756867</t>
  </si>
  <si>
    <t>#d5d6d2</t>
  </si>
  <si>
    <t>#353c3f</t>
  </si>
  <si>
    <t>#ff8d3f</t>
  </si>
  <si>
    <t>#52908b</t>
  </si>
  <si>
    <t>#e5e2ca</t>
  </si>
  <si>
    <t xml:space="preserve">#ddbc95 </t>
  </si>
  <si>
    <t>#e7472e</t>
  </si>
  <si>
    <t>#ddbc95  impossible sur excel</t>
  </si>
  <si>
    <t>#fbcd4b</t>
  </si>
  <si>
    <t>#a3a599</t>
  </si>
  <si>
    <t>#282623</t>
  </si>
  <si>
    <t>#88a550</t>
  </si>
  <si>
    <t>https://99designs.fr/blog/inspiration-graphique/combinaisons-de-couleurs/</t>
  </si>
  <si>
    <t>#e1dd72  jaune-vert</t>
  </si>
  <si>
    <t>#a8c66c vert olive</t>
  </si>
  <si>
    <t>#1b6535 vert forêt</t>
  </si>
  <si>
    <t>#e3b448 jaune moutarde</t>
  </si>
  <si>
    <t>#cbd18f vert sauge</t>
  </si>
  <si>
    <t>#3a6b35 vert forêt</t>
  </si>
  <si>
    <t>#f6ead4 beige</t>
  </si>
  <si>
    <t>#a2a595 ardoise</t>
  </si>
  <si>
    <t>#b4a284 khaki</t>
  </si>
  <si>
    <t>#</t>
  </si>
  <si>
    <t xml:space="preserve">Mode d’emploi — moteur EGALIM </t>
  </si>
  <si>
    <t>1. Supprimer le X cellule E11</t>
  </si>
  <si>
    <t>2. Saisir le numéro de question en B2, de 1 à 150. La clé technique Q001 à Q150 est générée automatiquement.</t>
  </si>
  <si>
    <t>3. Lire la question PRO/CFA. PRO = vocabulaire technique ; CFA = terrain, gestes, contrôles, preuve.</t>
  </si>
  <si>
    <t>4. Saisir une réponse initiale PRO en B5 et/ou une réponse initiale CFA en D5.</t>
  </si>
  <si>
    <t>5. Lire la note A, le diagnostic, le premier manque et la relance formateur.</t>
  </si>
  <si>
    <t>6. Saisir une réponse complémentaire en B10 ou D10. La note B est cumulée avec la réponse A.</t>
  </si>
  <si>
    <t>7. Mettre X en E11 pour afficher les réponses attendues et les mémos. Effacer E11 pour masquer.</t>
  </si>
  <si>
    <t>8. Le moteur note par présence de notions/mots-clés. Il aide à diagnostiquer et relancer ; le formateur garde le jugement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</si>
</sst>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quot; Kg&quot;"/>
    <numFmt numFmtId="165" formatCode="0.0"/>
  </numFmts>
  <fonts count="186">
    <font>
      <sz val="11"/>
      <name val="Carlito"/>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FFFFFF"/>
      <name val="Calibri"/>
      <family val="2"/>
    </font>
    <font>
      <sz val="14"/>
      <name val="Calibri"/>
      <family val="2"/>
    </font>
    <font>
      <sz val="11"/>
      <name val="Calibri"/>
      <family val="2"/>
    </font>
    <font>
      <b/>
      <sz val="11"/>
      <color rgb="FFFFFFFF"/>
      <name val="Calibri"/>
      <family val="2"/>
    </font>
    <font>
      <sz val="12"/>
      <name val="Calibri"/>
      <family val="2"/>
    </font>
    <font>
      <sz val="11"/>
      <name val="Carlito"/>
      <family val="2"/>
    </font>
    <font>
      <b/>
      <sz val="11"/>
      <color theme="0"/>
      <name val="Calibri"/>
      <family val="2"/>
      <scheme val="minor"/>
    </font>
    <font>
      <b/>
      <sz val="14"/>
      <color rgb="FF0033CC"/>
      <name val="Calibri"/>
      <family val="2"/>
    </font>
    <font>
      <b/>
      <sz val="14"/>
      <color rgb="FFC00000"/>
      <name val="Calibri"/>
      <family val="2"/>
    </font>
    <font>
      <b/>
      <sz val="14"/>
      <name val="Calibri"/>
      <family val="2"/>
    </font>
    <font>
      <sz val="10"/>
      <color theme="0"/>
      <name val="Calibri"/>
      <family val="2"/>
    </font>
    <font>
      <sz val="10"/>
      <name val="Arial"/>
      <family val="2"/>
    </font>
    <font>
      <b/>
      <sz val="10"/>
      <name val="Calibri"/>
      <family val="2"/>
      <scheme val="minor"/>
    </font>
    <font>
      <sz val="11"/>
      <color theme="1"/>
      <name val="Calibri"/>
      <family val="2"/>
    </font>
    <font>
      <sz val="12"/>
      <color theme="1"/>
      <name val="Calibri"/>
      <family val="2"/>
      <scheme val="minor"/>
    </font>
    <font>
      <b/>
      <sz val="16"/>
      <color rgb="FFFFFFFF"/>
      <name val="Calibri"/>
      <family val="2"/>
    </font>
    <font>
      <b/>
      <sz val="11"/>
      <color indexed="9"/>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2"/>
      <name val="Calibri"/>
      <family val="2"/>
      <scheme val="minor"/>
    </font>
    <font>
      <sz val="12"/>
      <color rgb="FF7030A0"/>
      <name val="Calibri"/>
      <family val="2"/>
      <scheme val="minor"/>
    </font>
    <font>
      <b/>
      <sz val="12"/>
      <color rgb="FF7030A0"/>
      <name val="Calibri"/>
      <family val="2"/>
      <scheme val="minor"/>
    </font>
    <font>
      <b/>
      <sz val="12"/>
      <name val="Calibri"/>
      <family val="2"/>
      <scheme val="minor"/>
    </font>
    <font>
      <sz val="12"/>
      <color theme="1"/>
      <name val="Calibri"/>
      <family val="2"/>
    </font>
    <font>
      <b/>
      <sz val="12"/>
      <color theme="1"/>
      <name val="Calibri"/>
      <family val="2"/>
    </font>
    <font>
      <b/>
      <sz val="14"/>
      <color theme="1"/>
      <name val="Calibri"/>
      <family val="2"/>
    </font>
    <font>
      <sz val="11"/>
      <name val="Carlito"/>
      <family val="2"/>
    </font>
    <font>
      <b/>
      <sz val="14"/>
      <color rgb="FF0F766E"/>
      <name val="Calibri"/>
      <family val="2"/>
    </font>
    <font>
      <b/>
      <sz val="16"/>
      <color theme="1"/>
      <name val="Calibri"/>
      <family val="2"/>
    </font>
    <font>
      <sz val="8"/>
      <color theme="0" tint="-0.14999847407452621"/>
      <name val="Calibri"/>
      <family val="2"/>
      <scheme val="minor"/>
    </font>
    <font>
      <b/>
      <sz val="8"/>
      <color theme="0"/>
      <name val="Calibri"/>
      <family val="2"/>
      <scheme val="minor"/>
    </font>
    <font>
      <sz val="8"/>
      <color theme="0" tint="-0.249977111117893"/>
      <name val="Calibri"/>
      <family val="2"/>
      <scheme val="minor"/>
    </font>
    <font>
      <sz val="8"/>
      <color theme="0"/>
      <name val="Calibri"/>
      <family val="2"/>
      <scheme val="minor"/>
    </font>
    <font>
      <sz val="10"/>
      <color rgb="FF111827"/>
      <name val="Calibri"/>
      <family val="2"/>
    </font>
    <font>
      <sz val="14"/>
      <name val="Segoe Print"/>
    </font>
    <font>
      <sz val="11"/>
      <name val="Calibri"/>
      <family val="2"/>
      <scheme val="minor"/>
    </font>
    <font>
      <sz val="14"/>
      <name val="Calibri"/>
      <family val="2"/>
      <scheme val="minor"/>
    </font>
    <font>
      <b/>
      <sz val="14"/>
      <name val="Segoe Print"/>
    </font>
    <font>
      <i/>
      <sz val="11"/>
      <name val="Calibri"/>
      <family val="2"/>
      <scheme val="minor"/>
    </font>
    <font>
      <u/>
      <sz val="11"/>
      <color theme="10"/>
      <name val="Calibri"/>
      <family val="2"/>
      <scheme val="minor"/>
    </font>
    <font>
      <sz val="11"/>
      <color theme="1"/>
      <name val="Calibri"/>
      <family val="2"/>
    </font>
    <font>
      <b/>
      <sz val="18"/>
      <color theme="0"/>
      <name val="Calibri"/>
      <family val="2"/>
    </font>
    <font>
      <sz val="10"/>
      <name val="Arial"/>
      <family val="2"/>
    </font>
    <font>
      <b/>
      <sz val="11"/>
      <name val="Calibri"/>
      <family val="2"/>
    </font>
    <font>
      <b/>
      <sz val="14"/>
      <color theme="0"/>
      <name val="Calibri"/>
      <family val="2"/>
    </font>
    <font>
      <b/>
      <sz val="12"/>
      <color theme="0"/>
      <name val="Calibri"/>
      <family val="2"/>
    </font>
    <font>
      <b/>
      <sz val="20"/>
      <color rgb="FFFF0000"/>
      <name val="Calibri"/>
      <family val="2"/>
    </font>
    <font>
      <b/>
      <sz val="12"/>
      <name val="Calibri"/>
      <family val="2"/>
    </font>
    <font>
      <sz val="11"/>
      <color rgb="FF000000"/>
      <name val="Calibri"/>
      <family val="2"/>
    </font>
    <font>
      <sz val="12"/>
      <color rgb="FFC00000"/>
      <name val="Calibri"/>
      <family val="2"/>
    </font>
    <font>
      <sz val="12"/>
      <color theme="1"/>
      <name val="Calibri"/>
      <family val="2"/>
    </font>
    <font>
      <u/>
      <sz val="12"/>
      <color theme="10"/>
      <name val="Calibri"/>
      <family val="2"/>
      <scheme val="minor"/>
    </font>
    <font>
      <b/>
      <sz val="18"/>
      <name val="Carlito"/>
      <family val="2"/>
    </font>
    <font>
      <b/>
      <sz val="14"/>
      <color rgb="FFFF0000"/>
      <name val="Carlito"/>
      <family val="2"/>
    </font>
    <font>
      <sz val="11"/>
      <color rgb="FFFF0000"/>
      <name val="Calibri"/>
      <family val="2"/>
      <scheme val="minor"/>
    </font>
    <font>
      <b/>
      <sz val="14"/>
      <color theme="1"/>
      <name val="Calibri"/>
      <family val="2"/>
      <scheme val="minor"/>
    </font>
    <font>
      <b/>
      <sz val="14"/>
      <color rgb="FF0033CC"/>
      <name val="Calibri"/>
      <family val="2"/>
      <scheme val="minor"/>
    </font>
    <font>
      <sz val="11"/>
      <color theme="0"/>
      <name val="Calibri"/>
      <family val="2"/>
      <scheme val="minor"/>
    </font>
    <font>
      <sz val="11"/>
      <color theme="0" tint="-0.14999847407452621"/>
      <name val="Calibri"/>
      <family val="2"/>
    </font>
    <font>
      <b/>
      <sz val="18"/>
      <color rgb="FFFFFFFF"/>
      <name val="Calibri"/>
      <family val="2"/>
    </font>
    <font>
      <b/>
      <sz val="11"/>
      <color rgb="FF0F766E"/>
      <name val="Calibri"/>
      <family val="2"/>
    </font>
    <font>
      <sz val="11"/>
      <color rgb="FF0F766E"/>
      <name val="Calibri"/>
      <family val="2"/>
    </font>
    <font>
      <b/>
      <sz val="12"/>
      <color rgb="FFC00000"/>
      <name val="Calibri"/>
      <family val="2"/>
    </font>
    <font>
      <sz val="12"/>
      <color rgb="FF0033CC"/>
      <name val="Calibri"/>
      <family val="2"/>
    </font>
    <font>
      <b/>
      <sz val="16"/>
      <color rgb="FF0F766E"/>
      <name val="Calibri"/>
      <family val="2"/>
    </font>
    <font>
      <b/>
      <sz val="9"/>
      <color theme="0"/>
      <name val="Calibri"/>
      <family val="2"/>
    </font>
    <font>
      <sz val="12"/>
      <color theme="0"/>
      <name val="Calibri"/>
      <family val="2"/>
    </font>
    <font>
      <sz val="11"/>
      <color rgb="FF808080"/>
      <name val="Calibri"/>
      <family val="2"/>
    </font>
    <font>
      <sz val="14"/>
      <color rgb="FFC00000"/>
      <name val="Calibri"/>
      <family val="2"/>
    </font>
    <font>
      <b/>
      <sz val="11"/>
      <name val="Carlito"/>
      <family val="2"/>
    </font>
    <font>
      <b/>
      <i/>
      <sz val="14"/>
      <name val="Calibri"/>
      <family val="2"/>
      <scheme val="minor"/>
    </font>
    <font>
      <u/>
      <sz val="14"/>
      <color theme="10"/>
      <name val="Calibri"/>
      <family val="2"/>
      <scheme val="minor"/>
    </font>
    <font>
      <sz val="12"/>
      <color rgb="FF7030A0"/>
      <name val="Calibri"/>
      <family val="2"/>
      <scheme val="major"/>
    </font>
    <font>
      <i/>
      <sz val="12"/>
      <color rgb="FF7030A0"/>
      <name val="Calibri"/>
      <family val="2"/>
      <scheme val="major"/>
    </font>
    <font>
      <sz val="12"/>
      <color theme="1"/>
      <name val="Calibri"/>
      <family val="2"/>
      <scheme val="major"/>
    </font>
    <font>
      <sz val="12"/>
      <name val="Calibri"/>
      <family val="2"/>
      <scheme val="major"/>
    </font>
    <font>
      <b/>
      <sz val="12"/>
      <color rgb="FF7030A0"/>
      <name val="Calibri"/>
      <family val="2"/>
      <scheme val="major"/>
    </font>
    <font>
      <sz val="14"/>
      <color rgb="FF7030A0"/>
      <name val="Calibri"/>
      <family val="2"/>
      <scheme val="major"/>
    </font>
    <font>
      <u/>
      <sz val="14"/>
      <color rgb="FF7030A0"/>
      <name val="Calibri"/>
      <family val="2"/>
      <scheme val="major"/>
    </font>
    <font>
      <b/>
      <sz val="18"/>
      <color theme="1"/>
      <name val="Calibri"/>
      <family val="2"/>
      <scheme val="minor"/>
    </font>
    <font>
      <b/>
      <sz val="12"/>
      <color theme="1"/>
      <name val="Calibri"/>
      <family val="2"/>
      <scheme val="minor"/>
    </font>
    <font>
      <b/>
      <sz val="18"/>
      <color rgb="FFC00000"/>
      <name val="Calibri"/>
      <family val="2"/>
      <scheme val="minor"/>
    </font>
    <font>
      <b/>
      <sz val="20"/>
      <color theme="1"/>
      <name val="Calibri"/>
      <family val="2"/>
      <scheme val="minor"/>
    </font>
    <font>
      <sz val="10"/>
      <color theme="1"/>
      <name val="Calibri"/>
      <family val="2"/>
      <scheme val="minor"/>
    </font>
    <font>
      <sz val="14"/>
      <color theme="1"/>
      <name val="Calibri"/>
      <family val="2"/>
      <scheme val="minor"/>
    </font>
    <font>
      <b/>
      <sz val="13.5"/>
      <color theme="1"/>
      <name val="Calibri"/>
      <family val="2"/>
      <scheme val="minor"/>
    </font>
    <font>
      <b/>
      <sz val="16"/>
      <color rgb="FF22C55E"/>
      <name val="Calibri"/>
      <family val="2"/>
    </font>
    <font>
      <b/>
      <sz val="10"/>
      <color rgb="FF22C55E"/>
      <name val="Calibri"/>
      <family val="2"/>
    </font>
    <font>
      <b/>
      <sz val="16"/>
      <color rgb="FFEF4444"/>
      <name val="Calibri"/>
      <family val="2"/>
    </font>
    <font>
      <b/>
      <sz val="10"/>
      <color rgb="FFEF4444"/>
      <name val="Calibri"/>
      <family val="2"/>
    </font>
    <font>
      <b/>
      <sz val="16"/>
      <color rgb="FFF59E0B"/>
      <name val="Calibri"/>
      <family val="2"/>
    </font>
    <font>
      <b/>
      <sz val="10"/>
      <color rgb="FFF59E0B"/>
      <name val="Calibri"/>
      <family val="2"/>
    </font>
    <font>
      <b/>
      <sz val="16"/>
      <color rgb="FF3B82F6"/>
      <name val="Calibri"/>
      <family val="2"/>
    </font>
    <font>
      <b/>
      <sz val="10"/>
      <color rgb="FF3B82F6"/>
      <name val="Calibri"/>
      <family val="2"/>
    </font>
    <font>
      <b/>
      <sz val="16"/>
      <color rgb="FFA855F7"/>
      <name val="Calibri"/>
      <family val="2"/>
    </font>
    <font>
      <b/>
      <sz val="10"/>
      <color rgb="FFA855F7"/>
      <name val="Calibri"/>
      <family val="2"/>
    </font>
    <font>
      <b/>
      <sz val="16"/>
      <color rgb="FF06B6D4"/>
      <name val="Calibri"/>
      <family val="2"/>
    </font>
    <font>
      <b/>
      <sz val="10"/>
      <color rgb="FF06B6D4"/>
      <name val="Calibri"/>
      <family val="2"/>
    </font>
    <font>
      <b/>
      <sz val="16"/>
      <color rgb="FF64748B"/>
      <name val="Calibri"/>
      <family val="2"/>
    </font>
    <font>
      <b/>
      <sz val="10"/>
      <color rgb="FF64748B"/>
      <name val="Calibri"/>
      <family val="2"/>
    </font>
    <font>
      <b/>
      <sz val="16"/>
      <color rgb="FF94A3B8"/>
      <name val="Calibri"/>
      <family val="2"/>
    </font>
    <font>
      <b/>
      <sz val="10"/>
      <color rgb="FF94A3B8"/>
      <name val="Calibri"/>
      <family val="2"/>
    </font>
    <font>
      <b/>
      <sz val="16"/>
      <color rgb="FF2563EB"/>
      <name val="Calibri"/>
      <family val="2"/>
    </font>
    <font>
      <b/>
      <sz val="10"/>
      <color rgb="FF2563EB"/>
      <name val="Calibri"/>
      <family val="2"/>
    </font>
    <font>
      <b/>
      <sz val="16"/>
      <color rgb="FF16A34A"/>
      <name val="Calibri"/>
      <family val="2"/>
    </font>
    <font>
      <b/>
      <sz val="10"/>
      <color rgb="FF16A34A"/>
      <name val="Calibri"/>
      <family val="2"/>
    </font>
    <font>
      <b/>
      <sz val="16"/>
      <color rgb="FFEAB308"/>
      <name val="Calibri"/>
      <family val="2"/>
    </font>
    <font>
      <b/>
      <sz val="10"/>
      <color rgb="FFEAB308"/>
      <name val="Calibri"/>
      <family val="2"/>
    </font>
    <font>
      <b/>
      <sz val="16"/>
      <color rgb="FFDC2626"/>
      <name val="Calibri"/>
      <family val="2"/>
    </font>
    <font>
      <b/>
      <sz val="10"/>
      <color rgb="FFDC2626"/>
      <name val="Calibri"/>
      <family val="2"/>
    </font>
    <font>
      <b/>
      <sz val="16"/>
      <color rgb="FF0EA5E9"/>
      <name val="Calibri"/>
      <family val="2"/>
    </font>
    <font>
      <b/>
      <sz val="10"/>
      <color rgb="FF0EA5E9"/>
      <name val="Calibri"/>
      <family val="2"/>
    </font>
    <font>
      <b/>
      <sz val="16"/>
      <color rgb="FF8B5CF6"/>
      <name val="Calibri"/>
      <family val="2"/>
    </font>
    <font>
      <b/>
      <sz val="10"/>
      <color rgb="FF8B5CF6"/>
      <name val="Calibri"/>
      <family val="2"/>
    </font>
    <font>
      <b/>
      <sz val="16"/>
      <color rgb="FF10B981"/>
      <name val="Calibri"/>
      <family val="2"/>
    </font>
    <font>
      <b/>
      <sz val="10"/>
      <color rgb="FF10B981"/>
      <name val="Calibri"/>
      <family val="2"/>
    </font>
    <font>
      <b/>
      <sz val="16"/>
      <color rgb="FFF97316"/>
      <name val="Calibri"/>
      <family val="2"/>
    </font>
    <font>
      <b/>
      <sz val="10"/>
      <color rgb="FFF97316"/>
      <name val="Calibri"/>
      <family val="2"/>
    </font>
    <font>
      <b/>
      <sz val="16"/>
      <color rgb="FF4B5563"/>
      <name val="Calibri"/>
      <family val="2"/>
    </font>
    <font>
      <b/>
      <sz val="10"/>
      <color rgb="FF4B5563"/>
      <name val="Calibri"/>
      <family val="2"/>
    </font>
    <font>
      <b/>
      <sz val="16"/>
      <color rgb="FFB91C1C"/>
      <name val="Calibri"/>
      <family val="2"/>
    </font>
    <font>
      <b/>
      <sz val="10"/>
      <color rgb="FFB91C1C"/>
      <name val="Calibri"/>
      <family val="2"/>
    </font>
    <font>
      <b/>
      <sz val="16"/>
      <color rgb="FFEC4899"/>
      <name val="Calibri"/>
      <family val="2"/>
    </font>
    <font>
      <b/>
      <sz val="10"/>
      <color rgb="FFEC4899"/>
      <name val="Calibri"/>
      <family val="2"/>
    </font>
    <font>
      <b/>
      <sz val="16"/>
      <color rgb="FFD97706"/>
      <name val="Calibri"/>
      <family val="2"/>
    </font>
    <font>
      <b/>
      <sz val="10"/>
      <color rgb="FFD97706"/>
      <name val="Calibri"/>
      <family val="2"/>
    </font>
    <font>
      <b/>
      <sz val="16"/>
      <color rgb="FF38BDF8"/>
      <name val="Calibri"/>
      <family val="2"/>
    </font>
    <font>
      <b/>
      <sz val="10"/>
      <color rgb="FF38BDF8"/>
      <name val="Calibri"/>
      <family val="2"/>
    </font>
    <font>
      <b/>
      <sz val="16"/>
      <color rgb="FF334155"/>
      <name val="Calibri"/>
      <family val="2"/>
    </font>
    <font>
      <b/>
      <sz val="10"/>
      <color rgb="FF334155"/>
      <name val="Calibri"/>
      <family val="2"/>
    </font>
    <font>
      <b/>
      <sz val="11"/>
      <color theme="1"/>
      <name val="Segoe UI Emoji"/>
      <family val="2"/>
    </font>
    <font>
      <sz val="11"/>
      <color rgb="FF22C55E"/>
      <name val="Calibri"/>
      <family val="2"/>
      <scheme val="minor"/>
    </font>
    <font>
      <b/>
      <sz val="11"/>
      <color rgb="FF22C55E"/>
      <name val="Calibri"/>
      <family val="2"/>
      <scheme val="minor"/>
    </font>
    <font>
      <sz val="11"/>
      <color rgb="FFEF4444"/>
      <name val="Calibri"/>
      <family val="2"/>
      <scheme val="minor"/>
    </font>
    <font>
      <b/>
      <sz val="11"/>
      <color rgb="FFEF4444"/>
      <name val="Calibri"/>
      <family val="2"/>
      <scheme val="minor"/>
    </font>
    <font>
      <sz val="11"/>
      <color rgb="FFF59E0B"/>
      <name val="Calibri"/>
      <family val="2"/>
      <scheme val="minor"/>
    </font>
    <font>
      <b/>
      <sz val="11"/>
      <color rgb="FFF59E0B"/>
      <name val="Calibri"/>
      <family val="2"/>
      <scheme val="minor"/>
    </font>
    <font>
      <sz val="11"/>
      <color rgb="FF3B82F6"/>
      <name val="Calibri"/>
      <family val="2"/>
      <scheme val="minor"/>
    </font>
    <font>
      <b/>
      <sz val="11"/>
      <color rgb="FF3B82F6"/>
      <name val="Calibri"/>
      <family val="2"/>
      <scheme val="minor"/>
    </font>
    <font>
      <sz val="11"/>
      <color rgb="FFA855F7"/>
      <name val="Calibri"/>
      <family val="2"/>
      <scheme val="minor"/>
    </font>
    <font>
      <b/>
      <sz val="11"/>
      <color rgb="FFA855F7"/>
      <name val="Calibri"/>
      <family val="2"/>
      <scheme val="minor"/>
    </font>
    <font>
      <sz val="11"/>
      <color rgb="FF06B6D4"/>
      <name val="Calibri"/>
      <family val="2"/>
      <scheme val="minor"/>
    </font>
    <font>
      <b/>
      <sz val="11"/>
      <color rgb="FF06B6D4"/>
      <name val="Calibri"/>
      <family val="2"/>
      <scheme val="minor"/>
    </font>
    <font>
      <sz val="11"/>
      <color rgb="FF64748B"/>
      <name val="Calibri"/>
      <family val="2"/>
      <scheme val="minor"/>
    </font>
    <font>
      <b/>
      <sz val="11"/>
      <color rgb="FF64748B"/>
      <name val="Calibri"/>
      <family val="2"/>
      <scheme val="minor"/>
    </font>
    <font>
      <sz val="11"/>
      <color rgb="FF94A3B8"/>
      <name val="Calibri"/>
      <family val="2"/>
      <scheme val="minor"/>
    </font>
    <font>
      <b/>
      <sz val="11"/>
      <color rgb="FF94A3B8"/>
      <name val="Calibri"/>
      <family val="2"/>
      <scheme val="minor"/>
    </font>
    <font>
      <sz val="11"/>
      <color rgb="FF2563EB"/>
      <name val="Calibri"/>
      <family val="2"/>
      <scheme val="minor"/>
    </font>
    <font>
      <b/>
      <sz val="11"/>
      <color rgb="FF2563EB"/>
      <name val="Calibri"/>
      <family val="2"/>
      <scheme val="minor"/>
    </font>
    <font>
      <sz val="11"/>
      <color rgb="FF16A34A"/>
      <name val="Calibri"/>
      <family val="2"/>
      <scheme val="minor"/>
    </font>
    <font>
      <b/>
      <sz val="11"/>
      <color rgb="FF16A34A"/>
      <name val="Calibri"/>
      <family val="2"/>
      <scheme val="minor"/>
    </font>
    <font>
      <sz val="11"/>
      <color rgb="FFEAB308"/>
      <name val="Calibri"/>
      <family val="2"/>
      <scheme val="minor"/>
    </font>
    <font>
      <b/>
      <sz val="11"/>
      <color rgb="FFEAB308"/>
      <name val="Calibri"/>
      <family val="2"/>
      <scheme val="minor"/>
    </font>
    <font>
      <sz val="11"/>
      <color rgb="FFDC2626"/>
      <name val="Calibri"/>
      <family val="2"/>
      <scheme val="minor"/>
    </font>
    <font>
      <b/>
      <sz val="11"/>
      <color rgb="FFDC2626"/>
      <name val="Calibri"/>
      <family val="2"/>
      <scheme val="minor"/>
    </font>
    <font>
      <sz val="11"/>
      <color rgb="FF0EA5E9"/>
      <name val="Calibri"/>
      <family val="2"/>
      <scheme val="minor"/>
    </font>
    <font>
      <b/>
      <sz val="11"/>
      <color rgb="FF0EA5E9"/>
      <name val="Calibri"/>
      <family val="2"/>
      <scheme val="minor"/>
    </font>
    <font>
      <sz val="11"/>
      <color rgb="FF8B5CF6"/>
      <name val="Calibri"/>
      <family val="2"/>
      <scheme val="minor"/>
    </font>
    <font>
      <b/>
      <sz val="11"/>
      <color rgb="FF8B5CF6"/>
      <name val="Calibri"/>
      <family val="2"/>
      <scheme val="minor"/>
    </font>
    <font>
      <sz val="11"/>
      <color rgb="FF10B981"/>
      <name val="Calibri"/>
      <family val="2"/>
      <scheme val="minor"/>
    </font>
    <font>
      <b/>
      <sz val="11"/>
      <color rgb="FF10B981"/>
      <name val="Calibri"/>
      <family val="2"/>
      <scheme val="minor"/>
    </font>
    <font>
      <sz val="11"/>
      <color rgb="FF1F2937"/>
      <name val="Calibri"/>
      <family val="2"/>
    </font>
    <font>
      <b/>
      <sz val="12"/>
      <color rgb="FF0000FF"/>
      <name val="Calibri"/>
      <family val="2"/>
      <scheme val="minor"/>
    </font>
    <font>
      <u/>
      <sz val="11"/>
      <color theme="1"/>
      <name val="Calibri"/>
      <family val="2"/>
      <scheme val="minor"/>
    </font>
    <font>
      <b/>
      <sz val="12"/>
      <color rgb="FF2F5597"/>
      <name val="Calibri"/>
      <family val="2"/>
    </font>
    <font>
      <sz val="11"/>
      <name val="Segoe UI Emoji"/>
      <family val="2"/>
    </font>
    <font>
      <sz val="9"/>
      <color theme="1"/>
      <name val="Calibri"/>
      <family val="2"/>
      <scheme val="minor"/>
    </font>
    <font>
      <sz val="10"/>
      <name val="Arial Unicode MS"/>
    </font>
    <font>
      <b/>
      <sz val="14"/>
      <color rgb="FF0000FF"/>
      <name val="Calibri"/>
      <family val="2"/>
      <scheme val="minor"/>
    </font>
    <font>
      <sz val="12"/>
      <name val="Segoe UI Emoji"/>
      <family val="2"/>
    </font>
    <font>
      <b/>
      <sz val="11"/>
      <color rgb="FF2F5597"/>
      <name val="Calibri"/>
      <family val="2"/>
    </font>
    <font>
      <sz val="9"/>
      <color theme="0"/>
      <name val="Calibri"/>
      <family val="2"/>
      <scheme val="minor"/>
    </font>
    <font>
      <sz val="11"/>
      <color theme="0" tint="-0.499984740745262"/>
      <name val="Calibri"/>
      <family val="2"/>
      <scheme val="minor"/>
    </font>
    <font>
      <sz val="11"/>
      <color theme="0" tint="-0.14999847407452621"/>
      <name val="Calibri"/>
      <family val="2"/>
      <scheme val="minor"/>
    </font>
    <font>
      <sz val="11"/>
      <color theme="0" tint="-4.9989318521683403E-2"/>
      <name val="Calibri"/>
      <family val="2"/>
      <scheme val="minor"/>
    </font>
    <font>
      <sz val="11"/>
      <color theme="1" tint="0.34998626667073579"/>
      <name val="Calibri"/>
      <family val="2"/>
      <scheme val="minor"/>
    </font>
    <font>
      <sz val="10"/>
      <color theme="0"/>
      <name val="Calibri"/>
      <family val="2"/>
      <scheme val="minor"/>
    </font>
    <font>
      <sz val="16"/>
      <color theme="1"/>
      <name val="Calibri"/>
      <family val="2"/>
    </font>
  </fonts>
  <fills count="143">
    <fill>
      <patternFill patternType="none"/>
    </fill>
    <fill>
      <patternFill patternType="gray125"/>
    </fill>
    <fill>
      <patternFill patternType="solid">
        <fgColor rgb="FFE2F0D9"/>
      </patternFill>
    </fill>
    <fill>
      <patternFill patternType="solid">
        <fgColor rgb="FFD9EAF7"/>
      </patternFill>
    </fill>
    <fill>
      <patternFill patternType="solid">
        <fgColor theme="0" tint="-0.14999847407452621"/>
        <bgColor indexed="65"/>
      </patternFill>
    </fill>
    <fill>
      <patternFill patternType="solid">
        <fgColor rgb="FF1F4E78"/>
      </patternFill>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rgb="FFCC00FF"/>
        <bgColor indexed="64"/>
      </patternFill>
    </fill>
    <fill>
      <patternFill patternType="solid">
        <fgColor theme="0" tint="-0.14999847407452621"/>
        <bgColor indexed="64"/>
      </patternFill>
    </fill>
    <fill>
      <patternFill patternType="solid">
        <fgColor theme="0"/>
      </patternFill>
    </fill>
    <fill>
      <patternFill patternType="solid">
        <fgColor indexed="23"/>
        <bgColor indexed="64"/>
      </patternFill>
    </fill>
    <fill>
      <patternFill patternType="solid">
        <fgColor rgb="FF808080"/>
        <bgColor indexed="64"/>
      </patternFill>
    </fill>
    <fill>
      <patternFill patternType="solid">
        <fgColor rgb="FF0F766E"/>
      </patternFill>
    </fill>
    <fill>
      <patternFill patternType="solid">
        <fgColor rgb="FFC00000"/>
      </patternFill>
    </fill>
    <fill>
      <patternFill patternType="solid">
        <fgColor rgb="FFFFF2CC"/>
      </patternFill>
    </fill>
    <fill>
      <patternFill patternType="solid">
        <fgColor rgb="FFFFFF00"/>
      </patternFill>
    </fill>
    <fill>
      <patternFill patternType="solid">
        <fgColor theme="0" tint="-0.249977111117893"/>
        <bgColor indexed="64"/>
      </patternFill>
    </fill>
    <fill>
      <patternFill patternType="solid">
        <fgColor rgb="FF244062"/>
      </patternFill>
    </fill>
    <fill>
      <patternFill patternType="solid">
        <fgColor rgb="FFF2F2F2"/>
      </patternFill>
    </fill>
    <fill>
      <patternFill patternType="solid">
        <fgColor rgb="FF0F766E"/>
        <bgColor indexed="64"/>
      </patternFill>
    </fill>
    <fill>
      <patternFill patternType="solid">
        <fgColor rgb="FFFFF2CC"/>
        <bgColor indexed="64"/>
      </patternFill>
    </fill>
    <fill>
      <patternFill patternType="solid">
        <fgColor rgb="FFED7D31"/>
        <bgColor indexed="64"/>
      </patternFill>
    </fill>
    <fill>
      <patternFill patternType="solid">
        <fgColor rgb="FF99CC00"/>
        <bgColor indexed="64"/>
      </patternFill>
    </fill>
    <fill>
      <patternFill patternType="solid">
        <fgColor rgb="FFCCCCFF"/>
        <bgColor indexed="64"/>
      </patternFill>
    </fill>
    <fill>
      <patternFill patternType="solid">
        <fgColor rgb="FF29A3FF"/>
      </patternFill>
    </fill>
    <fill>
      <patternFill patternType="solid">
        <fgColor rgb="FF4472C4"/>
        <bgColor indexed="64"/>
      </patternFill>
    </fill>
    <fill>
      <patternFill patternType="solid">
        <fgColor rgb="FF609ED6"/>
      </patternFill>
    </fill>
    <fill>
      <patternFill patternType="solid">
        <fgColor rgb="FF14A096"/>
      </patternFill>
    </fill>
    <fill>
      <patternFill patternType="solid">
        <fgColor rgb="FFFFF6DD"/>
      </patternFill>
    </fill>
    <fill>
      <patternFill patternType="solid">
        <fgColor rgb="FFBCD6EE"/>
      </patternFill>
    </fill>
    <fill>
      <patternFill patternType="solid">
        <fgColor rgb="FFE7E6E6"/>
      </patternFill>
    </fill>
    <fill>
      <patternFill patternType="solid">
        <fgColor rgb="FFFFFFA3"/>
        <bgColor indexed="64"/>
      </patternFill>
    </fill>
    <fill>
      <patternFill patternType="solid">
        <fgColor rgb="FF4472C4"/>
      </patternFill>
    </fill>
    <fill>
      <patternFill patternType="solid">
        <fgColor rgb="FFDDC5A2"/>
        <bgColor indexed="64"/>
      </patternFill>
    </fill>
    <fill>
      <patternFill patternType="solid">
        <fgColor rgb="FF07575B"/>
        <bgColor indexed="64"/>
      </patternFill>
    </fill>
    <fill>
      <patternFill patternType="solid">
        <fgColor rgb="FF66A5AD"/>
        <bgColor indexed="64"/>
      </patternFill>
    </fill>
    <fill>
      <patternFill patternType="solid">
        <fgColor rgb="FFFF420E"/>
        <bgColor indexed="64"/>
      </patternFill>
    </fill>
    <fill>
      <patternFill patternType="solid">
        <fgColor rgb="FFFFFFFF"/>
        <bgColor indexed="64"/>
      </patternFill>
    </fill>
    <fill>
      <patternFill patternType="solid">
        <fgColor rgb="FF0F2440"/>
      </patternFill>
    </fill>
    <fill>
      <patternFill patternType="solid">
        <fgColor rgb="FF3E5C76"/>
      </patternFill>
    </fill>
    <fill>
      <patternFill patternType="solid">
        <fgColor rgb="FF7A5C3A"/>
      </patternFill>
    </fill>
    <fill>
      <patternFill patternType="solid">
        <fgColor rgb="FFB3834A"/>
      </patternFill>
    </fill>
    <fill>
      <patternFill patternType="solid">
        <fgColor rgb="FFD6A21C"/>
      </patternFill>
    </fill>
    <fill>
      <patternFill patternType="solid">
        <fgColor rgb="FFE07A2F"/>
      </patternFill>
    </fill>
    <fill>
      <patternFill patternType="solid">
        <fgColor rgb="FF6B8E23"/>
      </patternFill>
    </fill>
    <fill>
      <patternFill patternType="solid">
        <fgColor rgb="FF6B7280"/>
      </patternFill>
    </fill>
    <fill>
      <patternFill patternType="solid">
        <fgColor rgb="FFFAF3E8"/>
      </patternFill>
    </fill>
    <fill>
      <patternFill patternType="solid">
        <fgColor rgb="FFF2E2C8"/>
      </patternFill>
    </fill>
    <fill>
      <patternFill patternType="solid">
        <fgColor rgb="FF1F2937"/>
      </patternFill>
    </fill>
    <fill>
      <patternFill patternType="solid">
        <fgColor rgb="FFEEF3FB"/>
        <bgColor indexed="64"/>
      </patternFill>
    </fill>
    <fill>
      <patternFill patternType="solid">
        <fgColor rgb="FF829079"/>
        <bgColor indexed="64"/>
      </patternFill>
    </fill>
    <fill>
      <patternFill patternType="solid">
        <fgColor rgb="FFEDE6B9"/>
        <bgColor indexed="64"/>
      </patternFill>
    </fill>
    <fill>
      <patternFill patternType="solid">
        <fgColor rgb="FFB9925E"/>
        <bgColor indexed="64"/>
      </patternFill>
    </fill>
    <fill>
      <patternFill patternType="solid">
        <fgColor rgb="FFF98866"/>
        <bgColor indexed="64"/>
      </patternFill>
    </fill>
    <fill>
      <patternFill patternType="solid">
        <fgColor rgb="FF80BD9E"/>
        <bgColor indexed="64"/>
      </patternFill>
    </fill>
    <fill>
      <patternFill patternType="solid">
        <fgColor rgb="FF2F5597"/>
      </patternFill>
    </fill>
    <fill>
      <patternFill patternType="solid">
        <fgColor rgb="FF89DA59"/>
        <bgColor indexed="64"/>
      </patternFill>
    </fill>
    <fill>
      <patternFill patternType="solid">
        <fgColor rgb="FFFFFFFF"/>
      </patternFill>
    </fill>
    <fill>
      <patternFill patternType="solid">
        <fgColor rgb="FFFF2E63"/>
        <bgColor indexed="64"/>
      </patternFill>
    </fill>
    <fill>
      <patternFill patternType="solid">
        <fgColor rgb="FF8A4FBD"/>
        <bgColor indexed="64"/>
      </patternFill>
    </fill>
    <fill>
      <patternFill patternType="solid">
        <fgColor rgb="FFE5D7C3"/>
        <bgColor indexed="64"/>
      </patternFill>
    </fill>
    <fill>
      <patternFill patternType="solid">
        <fgColor rgb="FF003B46"/>
        <bgColor indexed="64"/>
      </patternFill>
    </fill>
    <fill>
      <patternFill patternType="solid">
        <fgColor rgb="FFC4DFE6"/>
        <bgColor indexed="64"/>
      </patternFill>
    </fill>
    <fill>
      <patternFill patternType="solid">
        <fgColor rgb="FF2E4600"/>
        <bgColor indexed="64"/>
      </patternFill>
    </fill>
    <fill>
      <patternFill patternType="solid">
        <fgColor rgb="FF486B00"/>
        <bgColor indexed="64"/>
      </patternFill>
    </fill>
    <fill>
      <patternFill patternType="solid">
        <fgColor rgb="FFA2C523"/>
        <bgColor indexed="64"/>
      </patternFill>
    </fill>
    <fill>
      <patternFill patternType="solid">
        <fgColor rgb="FF7D4427"/>
        <bgColor indexed="64"/>
      </patternFill>
    </fill>
    <fill>
      <patternFill patternType="solid">
        <fgColor rgb="FFF52549"/>
        <bgColor indexed="64"/>
      </patternFill>
    </fill>
    <fill>
      <patternFill patternType="solid">
        <fgColor rgb="FFFA6775"/>
        <bgColor indexed="64"/>
      </patternFill>
    </fill>
    <fill>
      <patternFill patternType="solid">
        <fgColor rgb="FFFFD64D"/>
        <bgColor indexed="64"/>
      </patternFill>
    </fill>
    <fill>
      <patternFill patternType="solid">
        <fgColor rgb="FF9BC01C"/>
        <bgColor indexed="64"/>
      </patternFill>
    </fill>
    <fill>
      <patternFill patternType="solid">
        <fgColor rgb="FF9A9EAB"/>
        <bgColor indexed="64"/>
      </patternFill>
    </fill>
    <fill>
      <patternFill patternType="solid">
        <fgColor rgb="FF5D535E"/>
        <bgColor indexed="64"/>
      </patternFill>
    </fill>
    <fill>
      <patternFill patternType="solid">
        <fgColor rgb="FFEC96A4"/>
        <bgColor indexed="64"/>
      </patternFill>
    </fill>
    <fill>
      <patternFill patternType="solid">
        <fgColor rgb="FFDFE166"/>
        <bgColor indexed="64"/>
      </patternFill>
    </fill>
    <fill>
      <patternFill patternType="solid">
        <fgColor rgb="FF021C1E"/>
        <bgColor indexed="64"/>
      </patternFill>
    </fill>
    <fill>
      <patternFill patternType="solid">
        <fgColor rgb="FF004445"/>
        <bgColor indexed="64"/>
      </patternFill>
    </fill>
    <fill>
      <patternFill patternType="solid">
        <fgColor rgb="FF2C7873"/>
        <bgColor indexed="64"/>
      </patternFill>
    </fill>
    <fill>
      <patternFill patternType="solid">
        <fgColor rgb="FF6FB98F"/>
        <bgColor indexed="64"/>
      </patternFill>
    </fill>
    <fill>
      <patternFill patternType="solid">
        <fgColor rgb="FF626D71"/>
        <bgColor indexed="64"/>
      </patternFill>
    </fill>
    <fill>
      <patternFill patternType="solid">
        <fgColor rgb="FFCDCDC0"/>
        <bgColor indexed="64"/>
      </patternFill>
    </fill>
    <fill>
      <patternFill patternType="solid">
        <fgColor rgb="FFB38867"/>
        <bgColor indexed="64"/>
      </patternFill>
    </fill>
    <fill>
      <patternFill patternType="solid">
        <fgColor rgb="FFDDBC95"/>
        <bgColor indexed="64"/>
      </patternFill>
    </fill>
    <fill>
      <patternFill patternType="solid">
        <fgColor rgb="FFC1E1DC"/>
        <bgColor indexed="64"/>
      </patternFill>
    </fill>
    <fill>
      <patternFill patternType="solid">
        <fgColor rgb="FFFFCCAC"/>
        <bgColor indexed="64"/>
      </patternFill>
    </fill>
    <fill>
      <patternFill patternType="solid">
        <fgColor rgb="FFFFEB94"/>
        <bgColor indexed="64"/>
      </patternFill>
    </fill>
    <fill>
      <patternFill patternType="solid">
        <fgColor rgb="FFFDD475"/>
        <bgColor indexed="64"/>
      </patternFill>
    </fill>
    <fill>
      <patternFill patternType="solid">
        <fgColor rgb="FFA1BE95"/>
        <bgColor indexed="64"/>
      </patternFill>
    </fill>
    <fill>
      <patternFill patternType="solid">
        <fgColor rgb="FFE2DFA2"/>
        <bgColor indexed="64"/>
      </patternFill>
    </fill>
    <fill>
      <patternFill patternType="solid">
        <fgColor rgb="FF92AAC7"/>
        <bgColor indexed="64"/>
      </patternFill>
    </fill>
    <fill>
      <patternFill patternType="solid">
        <fgColor rgb="FFED5752"/>
        <bgColor indexed="64"/>
      </patternFill>
    </fill>
    <fill>
      <patternFill patternType="solid">
        <fgColor rgb="FFC7DB00"/>
        <bgColor indexed="64"/>
      </patternFill>
    </fill>
    <fill>
      <patternFill patternType="solid">
        <fgColor rgb="FF7AA802"/>
        <bgColor indexed="64"/>
      </patternFill>
    </fill>
    <fill>
      <patternFill patternType="solid">
        <fgColor rgb="FFF78B2D"/>
        <bgColor indexed="64"/>
      </patternFill>
    </fill>
    <fill>
      <patternFill patternType="solid">
        <fgColor rgb="FFE4B600"/>
        <bgColor indexed="64"/>
      </patternFill>
    </fill>
    <fill>
      <patternFill patternType="solid">
        <fgColor rgb="FFA10115"/>
        <bgColor indexed="64"/>
      </patternFill>
    </fill>
    <fill>
      <patternFill patternType="solid">
        <fgColor rgb="FFD72C16"/>
        <bgColor indexed="64"/>
      </patternFill>
    </fill>
    <fill>
      <patternFill patternType="solid">
        <fgColor rgb="FF000B29"/>
        <bgColor indexed="64"/>
      </patternFill>
    </fill>
    <fill>
      <patternFill patternType="solid">
        <fgColor rgb="FFD70026"/>
        <bgColor indexed="64"/>
      </patternFill>
    </fill>
    <fill>
      <patternFill patternType="solid">
        <fgColor rgb="FFF8F5F2"/>
        <bgColor indexed="64"/>
      </patternFill>
    </fill>
    <fill>
      <patternFill patternType="solid">
        <fgColor rgb="FFEDB83D"/>
        <bgColor indexed="64"/>
      </patternFill>
    </fill>
    <fill>
      <patternFill patternType="solid">
        <fgColor rgb="FFF9BA32"/>
        <bgColor indexed="64"/>
      </patternFill>
    </fill>
    <fill>
      <patternFill patternType="solid">
        <fgColor rgb="FF426E86"/>
        <bgColor indexed="64"/>
      </patternFill>
    </fill>
    <fill>
      <patternFill patternType="solid">
        <fgColor rgb="FFF8F1E5"/>
        <bgColor indexed="64"/>
      </patternFill>
    </fill>
    <fill>
      <patternFill patternType="solid">
        <fgColor rgb="FF2F3131"/>
        <bgColor indexed="64"/>
      </patternFill>
    </fill>
    <fill>
      <patternFill patternType="solid">
        <fgColor rgb="FFFCC875"/>
        <bgColor indexed="64"/>
      </patternFill>
    </fill>
    <fill>
      <patternFill patternType="solid">
        <fgColor rgb="FFBAA896"/>
        <bgColor indexed="64"/>
      </patternFill>
    </fill>
    <fill>
      <patternFill patternType="solid">
        <fgColor rgb="FFE6CCB5"/>
        <bgColor indexed="64"/>
      </patternFill>
    </fill>
    <fill>
      <patternFill patternType="solid">
        <fgColor rgb="FFE38B75"/>
        <bgColor indexed="64"/>
      </patternFill>
    </fill>
    <fill>
      <patternFill patternType="solid">
        <fgColor rgb="FFA4CABC"/>
        <bgColor indexed="64"/>
      </patternFill>
    </fill>
    <fill>
      <patternFill patternType="solid">
        <fgColor rgb="FFEAB364"/>
        <bgColor indexed="64"/>
      </patternFill>
    </fill>
    <fill>
      <patternFill patternType="solid">
        <fgColor rgb="FFB2473E"/>
        <bgColor indexed="64"/>
      </patternFill>
    </fill>
    <fill>
      <patternFill patternType="solid">
        <fgColor rgb="FFACBD78"/>
        <bgColor indexed="64"/>
      </patternFill>
    </fill>
    <fill>
      <patternFill patternType="solid">
        <fgColor rgb="FFF47D4A"/>
        <bgColor indexed="64"/>
      </patternFill>
    </fill>
    <fill>
      <patternFill patternType="solid">
        <fgColor rgb="FFE1315B"/>
        <bgColor indexed="64"/>
      </patternFill>
    </fill>
    <fill>
      <patternFill patternType="solid">
        <fgColor rgb="FFFFEC5C"/>
        <bgColor indexed="64"/>
      </patternFill>
    </fill>
    <fill>
      <patternFill patternType="solid">
        <fgColor rgb="FF008DCB"/>
        <bgColor indexed="64"/>
      </patternFill>
    </fill>
    <fill>
      <patternFill patternType="solid">
        <fgColor rgb="FF080706"/>
        <bgColor indexed="64"/>
      </patternFill>
    </fill>
    <fill>
      <patternFill patternType="solid">
        <fgColor rgb="FFEFEFEF"/>
        <bgColor indexed="64"/>
      </patternFill>
    </fill>
    <fill>
      <patternFill patternType="solid">
        <fgColor rgb="FFD1B280"/>
        <bgColor indexed="64"/>
      </patternFill>
    </fill>
    <fill>
      <patternFill patternType="solid">
        <fgColor rgb="FF594D46"/>
        <bgColor indexed="64"/>
      </patternFill>
    </fill>
    <fill>
      <patternFill patternType="solid">
        <fgColor rgb="FF756867"/>
        <bgColor indexed="64"/>
      </patternFill>
    </fill>
    <fill>
      <patternFill patternType="solid">
        <fgColor rgb="FFD5D6D2"/>
        <bgColor indexed="64"/>
      </patternFill>
    </fill>
    <fill>
      <patternFill patternType="solid">
        <fgColor rgb="FF353C3F"/>
        <bgColor indexed="64"/>
      </patternFill>
    </fill>
    <fill>
      <patternFill patternType="solid">
        <fgColor rgb="FFFF8D3F"/>
        <bgColor indexed="64"/>
      </patternFill>
    </fill>
    <fill>
      <patternFill patternType="solid">
        <fgColor rgb="FF52908B"/>
        <bgColor indexed="64"/>
      </patternFill>
    </fill>
    <fill>
      <patternFill patternType="solid">
        <fgColor rgb="FFE5E2CA"/>
        <bgColor indexed="64"/>
      </patternFill>
    </fill>
    <fill>
      <patternFill patternType="solid">
        <fgColor rgb="FFE7472E"/>
        <bgColor indexed="64"/>
      </patternFill>
    </fill>
    <fill>
      <patternFill patternType="solid">
        <fgColor rgb="FFFBCD4B"/>
        <bgColor indexed="64"/>
      </patternFill>
    </fill>
    <fill>
      <patternFill patternType="solid">
        <fgColor rgb="FFA3A599"/>
        <bgColor indexed="64"/>
      </patternFill>
    </fill>
    <fill>
      <patternFill patternType="solid">
        <fgColor rgb="FF282623"/>
        <bgColor indexed="64"/>
      </patternFill>
    </fill>
    <fill>
      <patternFill patternType="solid">
        <fgColor rgb="FF88A550"/>
        <bgColor indexed="64"/>
      </patternFill>
    </fill>
    <fill>
      <patternFill patternType="solid">
        <fgColor rgb="FFE1DD72"/>
        <bgColor indexed="64"/>
      </patternFill>
    </fill>
    <fill>
      <patternFill patternType="solid">
        <fgColor rgb="FFA8C66C"/>
        <bgColor indexed="64"/>
      </patternFill>
    </fill>
    <fill>
      <patternFill patternType="solid">
        <fgColor rgb="FF1B6535"/>
        <bgColor indexed="64"/>
      </patternFill>
    </fill>
    <fill>
      <patternFill patternType="solid">
        <fgColor rgb="FFE3B448"/>
        <bgColor indexed="64"/>
      </patternFill>
    </fill>
    <fill>
      <patternFill patternType="solid">
        <fgColor rgb="FFCBD18F"/>
        <bgColor indexed="64"/>
      </patternFill>
    </fill>
    <fill>
      <patternFill patternType="solid">
        <fgColor rgb="FF3A6B35"/>
        <bgColor indexed="64"/>
      </patternFill>
    </fill>
    <fill>
      <patternFill patternType="solid">
        <fgColor rgb="FFF6EAD4"/>
        <bgColor indexed="64"/>
      </patternFill>
    </fill>
    <fill>
      <patternFill patternType="solid">
        <fgColor rgb="FFA2A595"/>
        <bgColor indexed="64"/>
      </patternFill>
    </fill>
    <fill>
      <patternFill patternType="solid">
        <fgColor rgb="FFB4A284"/>
        <bgColor indexed="64"/>
      </patternFill>
    </fill>
  </fills>
  <borders count="28">
    <border>
      <left/>
      <right/>
      <top/>
      <bottom/>
      <diagonal/>
    </border>
    <border>
      <left/>
      <right/>
      <top/>
      <bottom/>
      <diagonal/>
    </border>
    <border>
      <left/>
      <right/>
      <top style="medium">
        <color indexed="64"/>
      </top>
      <bottom/>
      <diagonal/>
    </border>
    <border>
      <left/>
      <right/>
      <top style="double">
        <color theme="9" tint="0.39994506668294322"/>
      </top>
      <bottom/>
      <diagonal/>
    </border>
    <border>
      <left/>
      <right style="thin">
        <color auto="1"/>
      </right>
      <top/>
      <bottom/>
      <diagonal/>
    </border>
    <border>
      <left/>
      <right style="thin">
        <color indexed="64"/>
      </right>
      <top/>
      <bottom style="thin">
        <color indexed="64"/>
      </bottom>
      <diagonal/>
    </border>
    <border>
      <left/>
      <right/>
      <top style="thin">
        <color auto="1"/>
      </top>
      <bottom/>
      <diagonal/>
    </border>
    <border>
      <left/>
      <right style="mediumDashed">
        <color auto="1"/>
      </right>
      <top/>
      <bottom/>
      <diagonal/>
    </border>
    <border>
      <left/>
      <right style="mediumDashed">
        <color auto="1"/>
      </right>
      <top/>
      <bottom style="mediumDashed">
        <color rgb="FF0033CC"/>
      </bottom>
      <diagonal/>
    </border>
    <border>
      <left/>
      <right style="mediumDashed">
        <color auto="1"/>
      </right>
      <top style="mediumDashed">
        <color rgb="FF0033CC"/>
      </top>
      <bottom style="mediumDashed">
        <color rgb="FF0033CC"/>
      </bottom>
      <diagonal/>
    </border>
    <border>
      <left/>
      <right style="mediumDashed">
        <color auto="1"/>
      </right>
      <top style="mediumDashed">
        <color rgb="FF0033CC"/>
      </top>
      <bottom/>
      <diagonal/>
    </border>
    <border>
      <left style="thin">
        <color rgb="FFD9E2F3"/>
      </left>
      <right style="mediumDashed">
        <color auto="1"/>
      </right>
      <top/>
      <bottom/>
      <diagonal/>
    </border>
    <border>
      <left style="thin">
        <color rgb="FFD9E2F3"/>
      </left>
      <right style="mediumDashed">
        <color auto="1"/>
      </right>
      <top/>
      <bottom style="mediumDashed">
        <color rgb="FF0033CC"/>
      </bottom>
      <diagonal/>
    </border>
    <border>
      <left/>
      <right style="mediumDashed">
        <color auto="1"/>
      </right>
      <top/>
      <bottom style="thin">
        <color rgb="FFD9E2F3"/>
      </bottom>
      <diagonal/>
    </border>
    <border>
      <left style="thin">
        <color rgb="FFD9E2F3"/>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style="thin">
        <color auto="1"/>
      </left>
      <right style="thin">
        <color auto="1"/>
      </right>
      <top style="thin">
        <color auto="1"/>
      </top>
      <bottom style="thin">
        <color auto="1"/>
      </bottom>
      <diagonal/>
    </border>
    <border>
      <left/>
      <right style="mediumDashed">
        <color auto="1"/>
      </right>
      <top style="thin">
        <color rgb="FFD9E2F3"/>
      </top>
      <bottom style="thin">
        <color rgb="FFD9E2F3"/>
      </bottom>
      <diagonal/>
    </border>
    <border>
      <left style="thin">
        <color rgb="FFC0C0C0"/>
      </left>
      <right style="thin">
        <color rgb="FFC0C0C0"/>
      </right>
      <top style="thin">
        <color rgb="FFC0C0C0"/>
      </top>
      <bottom style="thin">
        <color rgb="FFC0C0C0"/>
      </bottom>
      <diagonal/>
    </border>
    <border>
      <left style="thin">
        <color auto="1"/>
      </left>
      <right/>
      <top style="thin">
        <color indexed="64"/>
      </top>
      <bottom/>
      <diagonal/>
    </border>
    <border>
      <left/>
      <right style="thin">
        <color auto="1"/>
      </right>
      <top style="thin">
        <color auto="1"/>
      </top>
      <bottom/>
      <diagonal/>
    </border>
    <border>
      <left style="thin">
        <color indexed="64"/>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diagonal/>
    </border>
    <border>
      <left style="thin">
        <color auto="1"/>
      </left>
      <right/>
      <top/>
      <bottom style="thin">
        <color auto="1"/>
      </bottom>
      <diagonal/>
    </border>
    <border>
      <left/>
      <right/>
      <top/>
      <bottom style="thin">
        <color indexed="64"/>
      </bottom>
      <diagonal/>
    </border>
    <border>
      <left style="thin">
        <color rgb="FFBFBFBF"/>
      </left>
      <right style="thin">
        <color rgb="FFBFBFBF"/>
      </right>
      <top/>
      <bottom style="thin">
        <color rgb="FFBFBFBF"/>
      </bottom>
      <diagonal/>
    </border>
  </borders>
  <cellStyleXfs count="35">
    <xf numFmtId="0" fontId="0" fillId="0" borderId="0"/>
    <xf numFmtId="0" fontId="17" fillId="0" borderId="1"/>
    <xf numFmtId="0" fontId="5" fillId="0" borderId="1"/>
    <xf numFmtId="0" fontId="19" fillId="0" borderId="1"/>
    <xf numFmtId="0" fontId="20" fillId="0" borderId="1"/>
    <xf numFmtId="0" fontId="4" fillId="0" borderId="1"/>
    <xf numFmtId="0" fontId="17" fillId="0" borderId="1"/>
    <xf numFmtId="0" fontId="11" fillId="0" borderId="1"/>
    <xf numFmtId="0" fontId="19" fillId="0" borderId="1"/>
    <xf numFmtId="0" fontId="19" fillId="0" borderId="1"/>
    <xf numFmtId="0" fontId="31" fillId="0" borderId="1"/>
    <xf numFmtId="0" fontId="3" fillId="0" borderId="1"/>
    <xf numFmtId="0" fontId="3" fillId="0" borderId="1"/>
    <xf numFmtId="0" fontId="11" fillId="0" borderId="1"/>
    <xf numFmtId="0" fontId="17" fillId="0" borderId="1"/>
    <xf numFmtId="0" fontId="47" fillId="0" borderId="1" applyNumberFormat="0" applyFill="0" applyBorder="0" applyAlignment="0" applyProtection="0"/>
    <xf numFmtId="0" fontId="48" fillId="0" borderId="1"/>
    <xf numFmtId="0" fontId="34" fillId="0" borderId="1"/>
    <xf numFmtId="0" fontId="50" fillId="0" borderId="1"/>
    <xf numFmtId="0" fontId="48" fillId="0" borderId="1"/>
    <xf numFmtId="0" fontId="48" fillId="0" borderId="1"/>
    <xf numFmtId="0" fontId="58" fillId="0" borderId="1"/>
    <xf numFmtId="0" fontId="50" fillId="0" borderId="1"/>
    <xf numFmtId="0" fontId="47" fillId="0" borderId="1" applyNumberFormat="0" applyFill="0" applyBorder="0" applyAlignment="0" applyProtection="0"/>
    <xf numFmtId="0" fontId="59" fillId="0" borderId="1" applyNumberFormat="0" applyFill="0" applyBorder="0" applyAlignment="0" applyProtection="0"/>
    <xf numFmtId="0" fontId="3" fillId="0" borderId="1"/>
    <xf numFmtId="0" fontId="17" fillId="0" borderId="1"/>
    <xf numFmtId="0" fontId="3" fillId="0" borderId="1"/>
    <xf numFmtId="0" fontId="2" fillId="0" borderId="1"/>
    <xf numFmtId="0" fontId="19" fillId="0" borderId="1"/>
    <xf numFmtId="0" fontId="19" fillId="0" borderId="1"/>
    <xf numFmtId="0" fontId="1" fillId="0" borderId="1"/>
    <xf numFmtId="0" fontId="1" fillId="0" borderId="1"/>
    <xf numFmtId="0" fontId="17" fillId="0" borderId="1"/>
    <xf numFmtId="0" fontId="1" fillId="0" borderId="1"/>
  </cellStyleXfs>
  <cellXfs count="408">
    <xf numFmtId="0" fontId="0" fillId="0" borderId="0" xfId="0"/>
    <xf numFmtId="0" fontId="10" fillId="0" borderId="0" xfId="0" applyFont="1" applyAlignment="1">
      <alignment vertical="center"/>
    </xf>
    <xf numFmtId="0" fontId="10" fillId="7" borderId="0" xfId="0" applyFont="1" applyFill="1" applyAlignment="1">
      <alignment vertical="center"/>
    </xf>
    <xf numFmtId="0" fontId="12" fillId="9" borderId="1" xfId="1" applyFont="1" applyFill="1" applyAlignment="1">
      <alignment horizontal="center" vertical="center"/>
    </xf>
    <xf numFmtId="0" fontId="22" fillId="12" borderId="2" xfId="5" applyFont="1" applyFill="1" applyBorder="1" applyAlignment="1">
      <alignment horizontal="center" vertical="center"/>
    </xf>
    <xf numFmtId="0" fontId="22" fillId="13" borderId="2" xfId="5" applyFont="1" applyFill="1" applyBorder="1" applyAlignment="1">
      <alignment horizontal="center" vertical="center"/>
    </xf>
    <xf numFmtId="0" fontId="23" fillId="13" borderId="1" xfId="1" applyFont="1" applyFill="1" applyAlignment="1">
      <alignment horizontal="left" vertical="center"/>
    </xf>
    <xf numFmtId="0" fontId="24" fillId="13" borderId="1" xfId="1" applyFont="1" applyFill="1" applyAlignment="1">
      <alignment horizontal="left" vertical="center"/>
    </xf>
    <xf numFmtId="0" fontId="25" fillId="13" borderId="1" xfId="1" applyFont="1" applyFill="1" applyAlignment="1">
      <alignment horizontal="right" vertical="center"/>
    </xf>
    <xf numFmtId="0" fontId="26" fillId="13" borderId="1" xfId="1" applyFont="1" applyFill="1" applyAlignment="1">
      <alignment horizontal="left" vertical="center"/>
    </xf>
    <xf numFmtId="0" fontId="27" fillId="7" borderId="1" xfId="1" applyFont="1" applyFill="1" applyAlignment="1" applyProtection="1">
      <alignment horizontal="left" vertical="center"/>
      <protection locked="0"/>
    </xf>
    <xf numFmtId="0" fontId="28" fillId="7" borderId="1" xfId="1" applyFont="1" applyFill="1" applyAlignment="1" applyProtection="1">
      <alignment horizontal="left" vertical="center"/>
      <protection hidden="1"/>
    </xf>
    <xf numFmtId="0" fontId="28" fillId="7" borderId="1" xfId="1" applyFont="1" applyFill="1" applyAlignment="1" applyProtection="1">
      <alignment vertical="center"/>
      <protection hidden="1"/>
    </xf>
    <xf numFmtId="0" fontId="28" fillId="7" borderId="1" xfId="4" applyFont="1" applyFill="1" applyAlignment="1">
      <alignment horizontal="left" vertical="center"/>
    </xf>
    <xf numFmtId="0" fontId="29" fillId="7" borderId="1" xfId="6" applyFont="1" applyFill="1" applyAlignment="1">
      <alignment horizontal="left" vertical="center"/>
    </xf>
    <xf numFmtId="0" fontId="10" fillId="0" borderId="1" xfId="7" applyFont="1" applyAlignment="1">
      <alignment vertical="center"/>
    </xf>
    <xf numFmtId="0" fontId="16" fillId="6" borderId="1" xfId="7" applyFont="1" applyFill="1" applyAlignment="1">
      <alignment horizontal="center" vertical="center"/>
    </xf>
    <xf numFmtId="0" fontId="11" fillId="7" borderId="1" xfId="7" applyFill="1" applyAlignment="1">
      <alignment vertical="center"/>
    </xf>
    <xf numFmtId="0" fontId="10" fillId="7" borderId="1" xfId="7" applyFont="1" applyFill="1" applyAlignment="1">
      <alignment vertical="center"/>
    </xf>
    <xf numFmtId="0" fontId="14" fillId="0" borderId="0" xfId="0" applyFont="1" applyAlignment="1">
      <alignment vertical="center"/>
    </xf>
    <xf numFmtId="0" fontId="30" fillId="10" borderId="1" xfId="1" applyFont="1" applyFill="1" applyAlignment="1">
      <alignment horizontal="center" vertical="center"/>
    </xf>
    <xf numFmtId="0" fontId="31" fillId="0" borderId="1" xfId="3" applyFont="1" applyAlignment="1">
      <alignment vertical="center"/>
    </xf>
    <xf numFmtId="0" fontId="31" fillId="0" borderId="1" xfId="3" applyFont="1" applyAlignment="1">
      <alignment vertical="center" wrapText="1"/>
    </xf>
    <xf numFmtId="0" fontId="6" fillId="19" borderId="1" xfId="3" applyFont="1" applyFill="1" applyAlignment="1">
      <alignment horizontal="center" vertical="center" wrapText="1"/>
    </xf>
    <xf numFmtId="0" fontId="32" fillId="0" borderId="1" xfId="3" applyFont="1" applyAlignment="1">
      <alignment vertical="center"/>
    </xf>
    <xf numFmtId="0" fontId="13" fillId="0" borderId="1" xfId="3" applyFont="1" applyAlignment="1">
      <alignment horizontal="center" vertical="center" wrapText="1"/>
    </xf>
    <xf numFmtId="0" fontId="33" fillId="0" borderId="1" xfId="3" applyFont="1" applyAlignment="1">
      <alignment vertical="center" wrapText="1"/>
    </xf>
    <xf numFmtId="0" fontId="19" fillId="0" borderId="1" xfId="3"/>
    <xf numFmtId="0" fontId="8" fillId="7" borderId="1" xfId="7" applyFont="1" applyFill="1" applyAlignment="1">
      <alignment vertical="center"/>
    </xf>
    <xf numFmtId="0" fontId="6" fillId="21" borderId="1" xfId="7" applyFont="1" applyFill="1" applyAlignment="1">
      <alignment vertical="center"/>
    </xf>
    <xf numFmtId="0" fontId="31" fillId="16" borderId="1" xfId="3" applyFont="1" applyFill="1" applyAlignment="1">
      <alignment vertical="center" wrapText="1"/>
    </xf>
    <xf numFmtId="0" fontId="35" fillId="7" borderId="1" xfId="7" applyFont="1" applyFill="1" applyAlignment="1">
      <alignment vertical="center"/>
    </xf>
    <xf numFmtId="0" fontId="0" fillId="7" borderId="0" xfId="0" applyFill="1"/>
    <xf numFmtId="0" fontId="31" fillId="8" borderId="1" xfId="3" applyFont="1" applyFill="1" applyAlignment="1">
      <alignment vertical="center"/>
    </xf>
    <xf numFmtId="0" fontId="31" fillId="8" borderId="1" xfId="3" applyFont="1" applyFill="1" applyAlignment="1">
      <alignment vertical="center" wrapText="1"/>
    </xf>
    <xf numFmtId="0" fontId="31" fillId="22" borderId="1" xfId="3" applyFont="1" applyFill="1" applyAlignment="1">
      <alignment vertical="center" wrapText="1"/>
    </xf>
    <xf numFmtId="0" fontId="31" fillId="22" borderId="1" xfId="3" applyFont="1" applyFill="1" applyAlignment="1">
      <alignment vertical="center"/>
    </xf>
    <xf numFmtId="0" fontId="11" fillId="7" borderId="1" xfId="7" applyFill="1"/>
    <xf numFmtId="0" fontId="11" fillId="0" borderId="1" xfId="7"/>
    <xf numFmtId="0" fontId="36" fillId="7" borderId="1" xfId="3" applyFont="1" applyFill="1" applyAlignment="1">
      <alignment vertical="center"/>
    </xf>
    <xf numFmtId="0" fontId="18" fillId="10" borderId="1" xfId="1" quotePrefix="1" applyFont="1" applyFill="1" applyAlignment="1">
      <alignment horizontal="center" vertical="center"/>
    </xf>
    <xf numFmtId="0" fontId="18" fillId="24" borderId="1" xfId="1" quotePrefix="1" applyFont="1" applyFill="1" applyAlignment="1">
      <alignment horizontal="center" vertical="center"/>
    </xf>
    <xf numFmtId="0" fontId="46" fillId="25" borderId="1" xfId="14" applyFont="1" applyFill="1" applyAlignment="1">
      <alignment horizontal="right" vertical="center"/>
    </xf>
    <xf numFmtId="164" fontId="46" fillId="7" borderId="1" xfId="14" applyNumberFormat="1" applyFont="1" applyFill="1" applyAlignment="1">
      <alignment vertical="center"/>
    </xf>
    <xf numFmtId="0" fontId="20" fillId="0" borderId="1" xfId="4"/>
    <xf numFmtId="0" fontId="12" fillId="9" borderId="5" xfId="1" applyFont="1" applyFill="1" applyBorder="1" applyAlignment="1">
      <alignment horizontal="center" vertical="center"/>
    </xf>
    <xf numFmtId="0" fontId="52" fillId="15" borderId="1" xfId="13" applyFont="1" applyFill="1" applyAlignment="1">
      <alignment horizontal="right" vertical="center" wrapText="1"/>
    </xf>
    <xf numFmtId="0" fontId="60" fillId="0" borderId="0" xfId="0" applyFont="1" applyAlignment="1">
      <alignment vertical="center"/>
    </xf>
    <xf numFmtId="0" fontId="11" fillId="0" borderId="0" xfId="0" applyFont="1"/>
    <xf numFmtId="0" fontId="63" fillId="7" borderId="0" xfId="0" applyFont="1" applyFill="1"/>
    <xf numFmtId="0" fontId="62" fillId="7" borderId="0" xfId="0" applyFont="1" applyFill="1"/>
    <xf numFmtId="0" fontId="64" fillId="7" borderId="0" xfId="0" applyFont="1" applyFill="1"/>
    <xf numFmtId="0" fontId="19" fillId="0" borderId="1" xfId="3" applyAlignment="1">
      <alignment vertical="center"/>
    </xf>
    <xf numFmtId="0" fontId="8" fillId="0" borderId="1" xfId="13" applyFont="1" applyAlignment="1">
      <alignment horizontal="center" vertical="center"/>
    </xf>
    <xf numFmtId="0" fontId="8" fillId="0" borderId="1" xfId="13" applyFont="1" applyAlignment="1">
      <alignment vertical="center"/>
    </xf>
    <xf numFmtId="0" fontId="36" fillId="7" borderId="1" xfId="29" applyFont="1" applyFill="1" applyAlignment="1">
      <alignment horizontal="center" vertical="center"/>
    </xf>
    <xf numFmtId="0" fontId="8" fillId="0" borderId="1" xfId="13" applyFont="1" applyAlignment="1">
      <alignment horizontal="right" vertical="center"/>
    </xf>
    <xf numFmtId="0" fontId="8" fillId="0" borderId="1" xfId="13" applyFont="1" applyAlignment="1">
      <alignment horizontal="left" vertical="center"/>
    </xf>
    <xf numFmtId="0" fontId="8" fillId="7" borderId="1" xfId="13" applyFont="1" applyFill="1" applyAlignment="1">
      <alignment horizontal="left" vertical="center"/>
    </xf>
    <xf numFmtId="0" fontId="49" fillId="14" borderId="1" xfId="29" applyFont="1" applyFill="1" applyAlignment="1">
      <alignment horizontal="center" vertical="center"/>
    </xf>
    <xf numFmtId="0" fontId="49" fillId="14" borderId="1" xfId="29" applyFont="1" applyFill="1" applyAlignment="1">
      <alignment horizontal="left" vertical="center"/>
    </xf>
    <xf numFmtId="0" fontId="52" fillId="14" borderId="1" xfId="29" applyFont="1" applyFill="1" applyAlignment="1">
      <alignment horizontal="center" vertical="center"/>
    </xf>
    <xf numFmtId="0" fontId="49" fillId="14" borderId="1" xfId="29" applyFont="1" applyFill="1" applyAlignment="1">
      <alignment horizontal="right" vertical="center"/>
    </xf>
    <xf numFmtId="0" fontId="52" fillId="27" borderId="1" xfId="13" applyFont="1" applyFill="1" applyAlignment="1">
      <alignment horizontal="center" vertical="center"/>
    </xf>
    <xf numFmtId="0" fontId="52" fillId="27" borderId="1" xfId="13" applyFont="1" applyFill="1" applyAlignment="1">
      <alignment horizontal="center" vertical="center" wrapText="1"/>
    </xf>
    <xf numFmtId="1" fontId="14" fillId="16" borderId="1" xfId="29" applyNumberFormat="1" applyFont="1" applyFill="1" applyAlignment="1">
      <alignment horizontal="center" vertical="center"/>
    </xf>
    <xf numFmtId="0" fontId="10" fillId="0" borderId="1" xfId="13" applyFont="1" applyAlignment="1">
      <alignment horizontal="center" vertical="center"/>
    </xf>
    <xf numFmtId="0" fontId="10" fillId="0" borderId="1" xfId="13" applyFont="1" applyAlignment="1">
      <alignment horizontal="center" vertical="center" wrapText="1"/>
    </xf>
    <xf numFmtId="0" fontId="10" fillId="0" borderId="1" xfId="13" applyFont="1" applyAlignment="1">
      <alignment horizontal="left" vertical="top" wrapText="1"/>
    </xf>
    <xf numFmtId="0" fontId="51" fillId="7" borderId="1" xfId="13" applyFont="1" applyFill="1" applyAlignment="1">
      <alignment horizontal="right" vertical="center"/>
    </xf>
    <xf numFmtId="0" fontId="51" fillId="0" borderId="1" xfId="13" applyFont="1" applyAlignment="1">
      <alignment horizontal="center" vertical="center"/>
    </xf>
    <xf numFmtId="0" fontId="66" fillId="7" borderId="1" xfId="13" applyFont="1" applyFill="1" applyAlignment="1">
      <alignment vertical="center"/>
    </xf>
    <xf numFmtId="0" fontId="66" fillId="7" borderId="1" xfId="13" applyFont="1" applyFill="1" applyAlignment="1">
      <alignment horizontal="center" vertical="center"/>
    </xf>
    <xf numFmtId="0" fontId="66" fillId="7" borderId="1" xfId="13" applyFont="1" applyFill="1" applyAlignment="1">
      <alignment horizontal="right" vertical="center"/>
    </xf>
    <xf numFmtId="0" fontId="66" fillId="0" borderId="1" xfId="13" applyFont="1" applyAlignment="1">
      <alignment horizontal="right" vertical="center"/>
    </xf>
    <xf numFmtId="0" fontId="66" fillId="0" borderId="1" xfId="13" applyFont="1" applyAlignment="1">
      <alignment vertical="center"/>
    </xf>
    <xf numFmtId="0" fontId="66" fillId="0" borderId="1" xfId="13" applyFont="1" applyAlignment="1">
      <alignment horizontal="center" vertical="center"/>
    </xf>
    <xf numFmtId="0" fontId="19" fillId="0" borderId="1" xfId="3" applyAlignment="1">
      <alignment horizontal="right" vertical="center"/>
    </xf>
    <xf numFmtId="0" fontId="55" fillId="0" borderId="1" xfId="13" applyFont="1" applyAlignment="1">
      <alignment horizontal="center" vertical="center" wrapText="1"/>
    </xf>
    <xf numFmtId="0" fontId="55" fillId="0" borderId="1" xfId="13" applyFont="1" applyAlignment="1">
      <alignment horizontal="left" vertical="center" wrapText="1"/>
    </xf>
    <xf numFmtId="0" fontId="67" fillId="14" borderId="1" xfId="13" applyFont="1" applyFill="1" applyAlignment="1">
      <alignment vertical="center"/>
    </xf>
    <xf numFmtId="0" fontId="68" fillId="14" borderId="1" xfId="13" applyFont="1" applyFill="1" applyAlignment="1">
      <alignment vertical="center"/>
    </xf>
    <xf numFmtId="0" fontId="15" fillId="2" borderId="1" xfId="29" applyFont="1" applyFill="1" applyAlignment="1">
      <alignment horizontal="right" vertical="center" wrapText="1"/>
    </xf>
    <xf numFmtId="0" fontId="35" fillId="11" borderId="1" xfId="13" applyFont="1" applyFill="1" applyAlignment="1">
      <alignment vertical="center"/>
    </xf>
    <xf numFmtId="0" fontId="69" fillId="11" borderId="1" xfId="13" applyFont="1" applyFill="1" applyAlignment="1">
      <alignment vertical="center"/>
    </xf>
    <xf numFmtId="0" fontId="52" fillId="28" borderId="1" xfId="29" applyFont="1" applyFill="1" applyAlignment="1">
      <alignment horizontal="center" vertical="center" wrapText="1"/>
    </xf>
    <xf numFmtId="0" fontId="70" fillId="11" borderId="7" xfId="29" applyFont="1" applyFill="1" applyBorder="1" applyAlignment="1">
      <alignment vertical="center" wrapText="1"/>
    </xf>
    <xf numFmtId="0" fontId="52" fillId="29" borderId="1" xfId="29" applyFont="1" applyFill="1" applyAlignment="1">
      <alignment horizontal="right" vertical="center" wrapText="1"/>
    </xf>
    <xf numFmtId="0" fontId="53" fillId="28" borderId="1" xfId="29" applyFont="1" applyFill="1" applyAlignment="1">
      <alignment horizontal="right" vertical="center" wrapText="1"/>
    </xf>
    <xf numFmtId="0" fontId="10" fillId="11" borderId="8" xfId="29" applyFont="1" applyFill="1" applyBorder="1" applyAlignment="1">
      <alignment vertical="center" wrapText="1"/>
    </xf>
    <xf numFmtId="0" fontId="53" fillId="29" borderId="1" xfId="29" applyFont="1" applyFill="1" applyAlignment="1">
      <alignment horizontal="right" vertical="center" wrapText="1"/>
    </xf>
    <xf numFmtId="0" fontId="71" fillId="30" borderId="9" xfId="29" applyFont="1" applyFill="1" applyBorder="1" applyAlignment="1">
      <alignment vertical="center" wrapText="1"/>
    </xf>
    <xf numFmtId="165" fontId="55" fillId="11" borderId="10" xfId="29" applyNumberFormat="1" applyFont="1" applyFill="1" applyBorder="1" applyAlignment="1">
      <alignment horizontal="center" vertical="center"/>
    </xf>
    <xf numFmtId="165" fontId="55" fillId="11" borderId="10" xfId="29" applyNumberFormat="1" applyFont="1" applyFill="1" applyBorder="1" applyAlignment="1">
      <alignment horizontal="center" vertical="center" wrapText="1"/>
    </xf>
    <xf numFmtId="165" fontId="51" fillId="11" borderId="11" xfId="13" applyNumberFormat="1" applyFont="1" applyFill="1" applyBorder="1" applyAlignment="1">
      <alignment vertical="center" wrapText="1"/>
    </xf>
    <xf numFmtId="165" fontId="51" fillId="11" borderId="12" xfId="13" applyNumberFormat="1" applyFont="1" applyFill="1" applyBorder="1" applyAlignment="1">
      <alignment vertical="center" wrapText="1"/>
    </xf>
    <xf numFmtId="0" fontId="54" fillId="17" borderId="1" xfId="30" applyFont="1" applyFill="1" applyAlignment="1">
      <alignment horizontal="center" vertical="center"/>
    </xf>
    <xf numFmtId="0" fontId="52" fillId="26" borderId="1" xfId="30" applyFont="1" applyFill="1" applyAlignment="1">
      <alignment vertical="center" wrapText="1"/>
    </xf>
    <xf numFmtId="0" fontId="72" fillId="11" borderId="1" xfId="13" applyFont="1" applyFill="1" applyAlignment="1">
      <alignment horizontal="center" vertical="center" wrapText="1"/>
    </xf>
    <xf numFmtId="165" fontId="55" fillId="11" borderId="7" xfId="29" applyNumberFormat="1" applyFont="1" applyFill="1" applyBorder="1" applyAlignment="1">
      <alignment horizontal="center" vertical="center" wrapText="1"/>
    </xf>
    <xf numFmtId="0" fontId="73" fillId="4" borderId="1" xfId="30" applyFont="1" applyFill="1" applyAlignment="1">
      <alignment horizontal="center" vertical="center"/>
    </xf>
    <xf numFmtId="0" fontId="52" fillId="4" borderId="1" xfId="30" applyFont="1" applyFill="1" applyAlignment="1">
      <alignment vertical="center" wrapText="1"/>
    </xf>
    <xf numFmtId="0" fontId="74" fillId="4" borderId="1" xfId="29" applyFont="1" applyFill="1" applyAlignment="1">
      <alignment horizontal="right" vertical="center" wrapText="1"/>
    </xf>
    <xf numFmtId="165" fontId="53" fillId="4" borderId="7" xfId="29" applyNumberFormat="1" applyFont="1" applyFill="1" applyBorder="1" applyAlignment="1">
      <alignment horizontal="center" vertical="center" wrapText="1"/>
    </xf>
    <xf numFmtId="0" fontId="51" fillId="31" borderId="1" xfId="29" applyFont="1" applyFill="1" applyAlignment="1">
      <alignment horizontal="right" vertical="center"/>
    </xf>
    <xf numFmtId="0" fontId="57" fillId="11" borderId="7" xfId="29" applyFont="1" applyFill="1" applyBorder="1" applyAlignment="1">
      <alignment vertical="center" wrapText="1"/>
    </xf>
    <xf numFmtId="0" fontId="55" fillId="11" borderId="7" xfId="29" applyFont="1" applyFill="1" applyBorder="1" applyAlignment="1">
      <alignment vertical="center" wrapText="1"/>
    </xf>
    <xf numFmtId="0" fontId="55" fillId="11" borderId="7" xfId="29" applyFont="1" applyFill="1" applyBorder="1" applyAlignment="1">
      <alignment horizontal="left" vertical="center" wrapText="1"/>
    </xf>
    <xf numFmtId="0" fontId="55" fillId="11" borderId="13" xfId="29" applyFont="1" applyFill="1" applyBorder="1" applyAlignment="1">
      <alignment horizontal="left" vertical="center" wrapText="1"/>
    </xf>
    <xf numFmtId="0" fontId="9" fillId="15" borderId="14" xfId="13" applyFont="1" applyFill="1" applyBorder="1" applyAlignment="1">
      <alignment horizontal="right" vertical="center" wrapText="1"/>
    </xf>
    <xf numFmtId="0" fontId="51" fillId="2" borderId="15" xfId="13" applyFont="1" applyFill="1" applyBorder="1" applyAlignment="1">
      <alignment vertical="center" wrapText="1"/>
    </xf>
    <xf numFmtId="0" fontId="19" fillId="20" borderId="16" xfId="3" applyFill="1" applyBorder="1" applyAlignment="1">
      <alignment vertical="center" wrapText="1"/>
    </xf>
    <xf numFmtId="0" fontId="51" fillId="2" borderId="17" xfId="13" applyFont="1" applyFill="1" applyBorder="1" applyAlignment="1">
      <alignment vertical="center" wrapText="1"/>
    </xf>
    <xf numFmtId="0" fontId="55" fillId="2" borderId="1" xfId="29" applyFont="1" applyFill="1" applyAlignment="1">
      <alignment horizontal="right" vertical="center" wrapText="1"/>
    </xf>
    <xf numFmtId="0" fontId="55" fillId="2" borderId="1" xfId="29" applyFont="1" applyFill="1" applyAlignment="1">
      <alignment horizontal="left" vertical="center" wrapText="1"/>
    </xf>
    <xf numFmtId="0" fontId="75" fillId="32" borderId="1" xfId="13" applyFont="1" applyFill="1" applyAlignment="1">
      <alignment vertical="center" wrapText="1"/>
    </xf>
    <xf numFmtId="0" fontId="76" fillId="33" borderId="1" xfId="13" applyFont="1" applyFill="1" applyAlignment="1">
      <alignment vertical="center"/>
    </xf>
    <xf numFmtId="0" fontId="19" fillId="33" borderId="1" xfId="3" applyFill="1" applyAlignment="1">
      <alignment vertical="center"/>
    </xf>
    <xf numFmtId="0" fontId="9" fillId="34" borderId="16" xfId="3" applyFont="1" applyFill="1" applyBorder="1" applyAlignment="1">
      <alignment horizontal="center" vertical="center" wrapText="1"/>
    </xf>
    <xf numFmtId="0" fontId="31" fillId="0" borderId="16" xfId="3" applyFont="1" applyBorder="1" applyAlignment="1">
      <alignment vertical="center" wrapText="1"/>
    </xf>
    <xf numFmtId="1" fontId="31" fillId="0" borderId="16" xfId="3" applyNumberFormat="1" applyFont="1" applyBorder="1" applyAlignment="1">
      <alignment horizontal="center" vertical="center"/>
    </xf>
    <xf numFmtId="1" fontId="31" fillId="0" borderId="16" xfId="3" applyNumberFormat="1" applyFont="1" applyBorder="1" applyAlignment="1">
      <alignment vertical="center"/>
    </xf>
    <xf numFmtId="0" fontId="37" fillId="7" borderId="1" xfId="31" applyFont="1" applyFill="1" applyAlignment="1">
      <alignment horizontal="center" vertical="center"/>
    </xf>
    <xf numFmtId="0" fontId="38" fillId="23" borderId="3" xfId="32" applyFont="1" applyFill="1" applyBorder="1" applyAlignment="1">
      <alignment horizontal="center" vertical="center"/>
    </xf>
    <xf numFmtId="0" fontId="39" fillId="7" borderId="1" xfId="31" applyFont="1" applyFill="1" applyAlignment="1">
      <alignment horizontal="center" vertical="center"/>
    </xf>
    <xf numFmtId="0" fontId="1" fillId="7" borderId="1" xfId="31" applyFill="1"/>
    <xf numFmtId="0" fontId="38" fillId="23" borderId="1" xfId="32" applyFont="1" applyFill="1" applyAlignment="1">
      <alignment horizontal="center" vertical="center"/>
    </xf>
    <xf numFmtId="0" fontId="40" fillId="6" borderId="1" xfId="31" applyFont="1" applyFill="1" applyAlignment="1">
      <alignment horizontal="center" vertical="center"/>
    </xf>
    <xf numFmtId="0" fontId="22" fillId="12" borderId="2" xfId="32" applyFont="1" applyFill="1" applyBorder="1" applyAlignment="1">
      <alignment horizontal="center" vertical="center"/>
    </xf>
    <xf numFmtId="0" fontId="22" fillId="13" borderId="2" xfId="32" applyFont="1" applyFill="1" applyBorder="1" applyAlignment="1">
      <alignment horizontal="center" vertical="center"/>
    </xf>
    <xf numFmtId="0" fontId="1" fillId="0" borderId="1" xfId="31"/>
    <xf numFmtId="0" fontId="41" fillId="7" borderId="1" xfId="31" applyFont="1" applyFill="1" applyAlignment="1">
      <alignment horizontal="left" vertical="center"/>
    </xf>
    <xf numFmtId="0" fontId="1" fillId="7" borderId="1" xfId="31" applyFill="1" applyAlignment="1">
      <alignment horizontal="right" vertical="center"/>
    </xf>
    <xf numFmtId="0" fontId="7" fillId="7" borderId="1" xfId="7" applyFont="1" applyFill="1" applyAlignment="1">
      <alignment horizontal="right" vertical="center"/>
    </xf>
    <xf numFmtId="0" fontId="11" fillId="7" borderId="1" xfId="7" applyFill="1" applyAlignment="1">
      <alignment horizontal="left" vertical="center" indent="1"/>
    </xf>
    <xf numFmtId="0" fontId="42" fillId="7" borderId="1" xfId="31" applyFont="1" applyFill="1" applyAlignment="1">
      <alignment horizontal="right" vertical="center"/>
    </xf>
    <xf numFmtId="0" fontId="43" fillId="7" borderId="1" xfId="31" applyFont="1" applyFill="1" applyAlignment="1">
      <alignment horizontal="right" vertical="center"/>
    </xf>
    <xf numFmtId="0" fontId="42" fillId="7" borderId="1" xfId="31" applyFont="1" applyFill="1" applyAlignment="1">
      <alignment horizontal="left" vertical="center"/>
    </xf>
    <xf numFmtId="0" fontId="27" fillId="7" borderId="1" xfId="31" applyFont="1" applyFill="1" applyAlignment="1">
      <alignment horizontal="left" vertical="center"/>
    </xf>
    <xf numFmtId="0" fontId="44" fillId="7" borderId="1" xfId="31" applyFont="1" applyFill="1" applyAlignment="1">
      <alignment horizontal="left" vertical="center"/>
    </xf>
    <xf numFmtId="0" fontId="45" fillId="7" borderId="1" xfId="31" applyFont="1" applyFill="1" applyAlignment="1">
      <alignment horizontal="left" vertical="center"/>
    </xf>
    <xf numFmtId="164" fontId="78" fillId="7" borderId="1" xfId="14" applyNumberFormat="1" applyFont="1" applyFill="1" applyAlignment="1">
      <alignment horizontal="left" vertical="center"/>
    </xf>
    <xf numFmtId="164" fontId="78" fillId="7" borderId="1" xfId="14" applyNumberFormat="1" applyFont="1" applyFill="1" applyAlignment="1">
      <alignment horizontal="right" vertical="center"/>
    </xf>
    <xf numFmtId="0" fontId="79" fillId="7" borderId="1" xfId="15" applyFont="1" applyFill="1" applyAlignment="1">
      <alignment horizontal="left" vertical="center"/>
    </xf>
    <xf numFmtId="0" fontId="80" fillId="7" borderId="1" xfId="1" applyFont="1" applyFill="1" applyProtection="1">
      <protection hidden="1"/>
    </xf>
    <xf numFmtId="0" fontId="80" fillId="7" borderId="1" xfId="1" applyFont="1" applyFill="1" applyAlignment="1">
      <alignment vertical="center"/>
    </xf>
    <xf numFmtId="164" fontId="81" fillId="7" borderId="1" xfId="14" applyNumberFormat="1" applyFont="1" applyFill="1" applyAlignment="1">
      <alignment vertical="center"/>
    </xf>
    <xf numFmtId="0" fontId="28" fillId="7" borderId="1" xfId="4" applyFont="1" applyFill="1"/>
    <xf numFmtId="0" fontId="82" fillId="0" borderId="1" xfId="31" applyFont="1" applyAlignment="1">
      <alignment vertical="center"/>
    </xf>
    <xf numFmtId="0" fontId="83" fillId="0" borderId="1" xfId="1" applyFont="1" applyAlignment="1">
      <alignment vertical="center"/>
    </xf>
    <xf numFmtId="0" fontId="80" fillId="7" borderId="1" xfId="1" applyFont="1" applyFill="1" applyAlignment="1" applyProtection="1">
      <alignment horizontal="left" vertical="center"/>
      <protection hidden="1"/>
    </xf>
    <xf numFmtId="0" fontId="80" fillId="7" borderId="1" xfId="32" applyFont="1" applyFill="1"/>
    <xf numFmtId="0" fontId="80" fillId="7" borderId="1" xfId="32" applyFont="1" applyFill="1" applyAlignment="1">
      <alignment vertical="center"/>
    </xf>
    <xf numFmtId="0" fontId="84" fillId="7" borderId="1" xfId="1" applyFont="1" applyFill="1" applyAlignment="1" applyProtection="1">
      <alignment vertical="center"/>
      <protection hidden="1"/>
    </xf>
    <xf numFmtId="0" fontId="80" fillId="7" borderId="1" xfId="4" applyFont="1" applyFill="1" applyAlignment="1">
      <alignment horizontal="left" vertical="center"/>
    </xf>
    <xf numFmtId="0" fontId="84" fillId="7" borderId="1" xfId="1" applyFont="1" applyFill="1" applyAlignment="1">
      <alignment horizontal="left" vertical="center"/>
    </xf>
    <xf numFmtId="0" fontId="84" fillId="7" borderId="1" xfId="6" applyFont="1" applyFill="1" applyAlignment="1">
      <alignment horizontal="center" vertical="center"/>
    </xf>
    <xf numFmtId="0" fontId="85" fillId="7" borderId="1" xfId="33" applyFont="1" applyFill="1" applyAlignment="1">
      <alignment horizontal="left" vertical="center"/>
    </xf>
    <xf numFmtId="0" fontId="86" fillId="7" borderId="1" xfId="15" applyFont="1" applyFill="1" applyBorder="1" applyAlignment="1">
      <alignment vertical="center"/>
    </xf>
    <xf numFmtId="0" fontId="85" fillId="7" borderId="1" xfId="4" applyFont="1" applyFill="1" applyAlignment="1">
      <alignment horizontal="left" vertical="center"/>
    </xf>
    <xf numFmtId="0" fontId="83" fillId="18" borderId="1" xfId="1" applyFont="1" applyFill="1" applyAlignment="1">
      <alignment horizontal="center" vertical="center"/>
    </xf>
    <xf numFmtId="0" fontId="1" fillId="7" borderId="1" xfId="34" applyFill="1" applyAlignment="1">
      <alignment vertical="center"/>
    </xf>
    <xf numFmtId="0" fontId="36" fillId="7" borderId="1" xfId="33" applyFont="1" applyFill="1" applyAlignment="1">
      <alignment vertical="center"/>
    </xf>
    <xf numFmtId="0" fontId="1" fillId="0" borderId="1" xfId="34" applyAlignment="1">
      <alignment vertical="center"/>
    </xf>
    <xf numFmtId="0" fontId="6" fillId="19" borderId="1" xfId="33" applyFont="1" applyFill="1" applyAlignment="1">
      <alignment horizontal="center" vertical="center" wrapText="1"/>
    </xf>
    <xf numFmtId="0" fontId="87" fillId="7" borderId="1" xfId="34" applyFont="1" applyFill="1" applyAlignment="1">
      <alignment vertical="center"/>
    </xf>
    <xf numFmtId="0" fontId="63" fillId="7" borderId="1" xfId="34" applyFont="1" applyFill="1" applyAlignment="1">
      <alignment vertical="center"/>
    </xf>
    <xf numFmtId="0" fontId="31" fillId="0" borderId="1" xfId="33" applyFont="1" applyAlignment="1">
      <alignment vertical="center" wrapText="1"/>
    </xf>
    <xf numFmtId="0" fontId="47" fillId="7" borderId="1" xfId="15" applyFill="1" applyAlignment="1">
      <alignment vertical="center"/>
    </xf>
    <xf numFmtId="0" fontId="20" fillId="7" borderId="1" xfId="34" applyFont="1" applyFill="1" applyAlignment="1">
      <alignment vertical="center"/>
    </xf>
    <xf numFmtId="0" fontId="89" fillId="7" borderId="1" xfId="34" applyFont="1" applyFill="1" applyAlignment="1">
      <alignment vertical="center"/>
    </xf>
    <xf numFmtId="0" fontId="90" fillId="7" borderId="1" xfId="34" applyFont="1" applyFill="1" applyAlignment="1">
      <alignment vertical="center"/>
    </xf>
    <xf numFmtId="0" fontId="91" fillId="35" borderId="1" xfId="34" applyFont="1" applyFill="1" applyAlignment="1">
      <alignment horizontal="center" vertical="center"/>
    </xf>
    <xf numFmtId="0" fontId="92" fillId="7" borderId="1" xfId="34" applyFont="1" applyFill="1" applyAlignment="1">
      <alignment vertical="center"/>
    </xf>
    <xf numFmtId="0" fontId="65" fillId="36" borderId="1" xfId="34" applyFont="1" applyFill="1" applyAlignment="1">
      <alignment horizontal="left" vertical="center"/>
    </xf>
    <xf numFmtId="0" fontId="65" fillId="37" borderId="1" xfId="34" applyFont="1" applyFill="1" applyAlignment="1">
      <alignment horizontal="left" vertical="center"/>
    </xf>
    <xf numFmtId="0" fontId="65" fillId="38" borderId="1" xfId="34" applyFont="1" applyFill="1" applyAlignment="1">
      <alignment horizontal="left" vertical="center"/>
    </xf>
    <xf numFmtId="0" fontId="93" fillId="7" borderId="1" xfId="34" applyFont="1" applyFill="1" applyAlignment="1">
      <alignment vertical="center"/>
    </xf>
    <xf numFmtId="0" fontId="1" fillId="0" borderId="1" xfId="34"/>
    <xf numFmtId="0" fontId="88" fillId="7" borderId="1" xfId="34" applyFont="1" applyFill="1" applyAlignment="1">
      <alignment horizontal="left" vertical="center"/>
    </xf>
    <xf numFmtId="0" fontId="32" fillId="0" borderId="1" xfId="33" applyFont="1" applyAlignment="1">
      <alignment vertical="center"/>
    </xf>
    <xf numFmtId="0" fontId="31" fillId="0" borderId="1" xfId="33" applyFont="1" applyAlignment="1">
      <alignment vertical="center"/>
    </xf>
    <xf numFmtId="0" fontId="1" fillId="39" borderId="1" xfId="34" applyFill="1" applyAlignment="1">
      <alignment vertical="center"/>
    </xf>
    <xf numFmtId="0" fontId="88" fillId="7" borderId="1" xfId="34" applyFont="1" applyFill="1" applyAlignment="1">
      <alignment vertical="center"/>
    </xf>
    <xf numFmtId="0" fontId="20" fillId="7" borderId="1" xfId="34" applyFont="1" applyFill="1" applyAlignment="1">
      <alignment horizontal="left" vertical="center"/>
    </xf>
    <xf numFmtId="0" fontId="1" fillId="7" borderId="1" xfId="34" applyFill="1" applyAlignment="1">
      <alignment horizontal="left" vertical="center"/>
    </xf>
    <xf numFmtId="0" fontId="21" fillId="40" borderId="1" xfId="34" applyFont="1" applyFill="1" applyAlignment="1">
      <alignment vertical="center"/>
    </xf>
    <xf numFmtId="0" fontId="94" fillId="0" borderId="1" xfId="34" applyFont="1" applyAlignment="1">
      <alignment horizontal="center" vertical="center"/>
    </xf>
    <xf numFmtId="0" fontId="95" fillId="0" borderId="1" xfId="34" applyFont="1" applyAlignment="1">
      <alignment horizontal="center" vertical="center"/>
    </xf>
    <xf numFmtId="0" fontId="1" fillId="0" borderId="1" xfId="34" applyAlignment="1">
      <alignment horizontal="center" vertical="center"/>
    </xf>
    <xf numFmtId="0" fontId="56" fillId="0" borderId="1" xfId="34" applyFont="1" applyAlignment="1">
      <alignment vertical="center"/>
    </xf>
    <xf numFmtId="0" fontId="96" fillId="0" borderId="1" xfId="34" applyFont="1" applyAlignment="1">
      <alignment horizontal="center" vertical="center"/>
    </xf>
    <xf numFmtId="0" fontId="97" fillId="0" borderId="1" xfId="34" applyFont="1" applyAlignment="1">
      <alignment horizontal="center" vertical="center"/>
    </xf>
    <xf numFmtId="0" fontId="98" fillId="0" borderId="1" xfId="34" applyFont="1" applyAlignment="1">
      <alignment horizontal="center" vertical="center"/>
    </xf>
    <xf numFmtId="0" fontId="99" fillId="0" borderId="1" xfId="34" applyFont="1" applyAlignment="1">
      <alignment horizontal="center" vertical="center"/>
    </xf>
    <xf numFmtId="0" fontId="100" fillId="0" borderId="1" xfId="34" applyFont="1" applyAlignment="1">
      <alignment horizontal="center" vertical="center"/>
    </xf>
    <xf numFmtId="0" fontId="101" fillId="0" borderId="1" xfId="34" applyFont="1" applyAlignment="1">
      <alignment horizontal="center" vertical="center"/>
    </xf>
    <xf numFmtId="0" fontId="102" fillId="0" borderId="1" xfId="34" applyFont="1" applyAlignment="1">
      <alignment horizontal="center" vertical="center"/>
    </xf>
    <xf numFmtId="0" fontId="103" fillId="0" borderId="1" xfId="34" applyFont="1" applyAlignment="1">
      <alignment horizontal="center" vertical="center"/>
    </xf>
    <xf numFmtId="0" fontId="104" fillId="0" borderId="1" xfId="34" applyFont="1" applyAlignment="1">
      <alignment horizontal="center" vertical="center"/>
    </xf>
    <xf numFmtId="0" fontId="105" fillId="0" borderId="1" xfId="34" applyFont="1" applyAlignment="1">
      <alignment horizontal="center" vertical="center"/>
    </xf>
    <xf numFmtId="0" fontId="106" fillId="0" borderId="1" xfId="34" applyFont="1" applyAlignment="1">
      <alignment horizontal="center" vertical="center"/>
    </xf>
    <xf numFmtId="0" fontId="107" fillId="0" borderId="1" xfId="34" applyFont="1" applyAlignment="1">
      <alignment horizontal="center" vertical="center"/>
    </xf>
    <xf numFmtId="0" fontId="108" fillId="0" borderId="1" xfId="34" applyFont="1" applyAlignment="1">
      <alignment horizontal="center" vertical="center"/>
    </xf>
    <xf numFmtId="0" fontId="109" fillId="0" borderId="1" xfId="34" applyFont="1" applyAlignment="1">
      <alignment horizontal="center" vertical="center"/>
    </xf>
    <xf numFmtId="0" fontId="110" fillId="0" borderId="1" xfId="34" applyFont="1" applyAlignment="1">
      <alignment horizontal="center" vertical="center"/>
    </xf>
    <xf numFmtId="0" fontId="111" fillId="0" borderId="1" xfId="34" applyFont="1" applyAlignment="1">
      <alignment horizontal="center" vertical="center"/>
    </xf>
    <xf numFmtId="0" fontId="112" fillId="0" borderId="1" xfId="34" applyFont="1" applyAlignment="1">
      <alignment horizontal="center" vertical="center"/>
    </xf>
    <xf numFmtId="0" fontId="113" fillId="0" borderId="1" xfId="34" applyFont="1" applyAlignment="1">
      <alignment horizontal="center" vertical="center"/>
    </xf>
    <xf numFmtId="0" fontId="114" fillId="0" borderId="1" xfId="34" applyFont="1" applyAlignment="1">
      <alignment horizontal="center" vertical="center"/>
    </xf>
    <xf numFmtId="0" fontId="115" fillId="0" borderId="1" xfId="34" applyFont="1" applyAlignment="1">
      <alignment horizontal="center" vertical="center"/>
    </xf>
    <xf numFmtId="0" fontId="116" fillId="0" borderId="1" xfId="34" applyFont="1" applyAlignment="1">
      <alignment horizontal="center" vertical="center"/>
    </xf>
    <xf numFmtId="0" fontId="117" fillId="0" borderId="1" xfId="34" applyFont="1" applyAlignment="1">
      <alignment horizontal="center" vertical="center"/>
    </xf>
    <xf numFmtId="0" fontId="118" fillId="0" borderId="1" xfId="34" applyFont="1" applyAlignment="1">
      <alignment horizontal="center" vertical="center"/>
    </xf>
    <xf numFmtId="0" fontId="119" fillId="0" borderId="1" xfId="34" applyFont="1" applyAlignment="1">
      <alignment horizontal="center" vertical="center"/>
    </xf>
    <xf numFmtId="0" fontId="120" fillId="0" borderId="1" xfId="34" applyFont="1" applyAlignment="1">
      <alignment horizontal="center" vertical="center"/>
    </xf>
    <xf numFmtId="0" fontId="121" fillId="0" borderId="1" xfId="34" applyFont="1" applyAlignment="1">
      <alignment horizontal="center" vertical="center"/>
    </xf>
    <xf numFmtId="0" fontId="122" fillId="0" borderId="1" xfId="34" applyFont="1" applyAlignment="1">
      <alignment horizontal="center" vertical="center"/>
    </xf>
    <xf numFmtId="0" fontId="123" fillId="0" borderId="1" xfId="34" applyFont="1" applyAlignment="1">
      <alignment horizontal="center" vertical="center"/>
    </xf>
    <xf numFmtId="0" fontId="124" fillId="0" borderId="1" xfId="34" applyFont="1" applyAlignment="1">
      <alignment horizontal="center" vertical="center"/>
    </xf>
    <xf numFmtId="0" fontId="125" fillId="0" borderId="1" xfId="34" applyFont="1" applyAlignment="1">
      <alignment horizontal="center" vertical="center"/>
    </xf>
    <xf numFmtId="0" fontId="126" fillId="0" borderId="1" xfId="34" applyFont="1" applyAlignment="1">
      <alignment horizontal="center" vertical="center"/>
    </xf>
    <xf numFmtId="0" fontId="127" fillId="0" borderId="1" xfId="34" applyFont="1" applyAlignment="1">
      <alignment horizontal="center" vertical="center"/>
    </xf>
    <xf numFmtId="0" fontId="128" fillId="0" borderId="1" xfId="34" applyFont="1" applyAlignment="1">
      <alignment horizontal="center" vertical="center"/>
    </xf>
    <xf numFmtId="0" fontId="129" fillId="0" borderId="1" xfId="34" applyFont="1" applyAlignment="1">
      <alignment horizontal="center" vertical="center"/>
    </xf>
    <xf numFmtId="0" fontId="130" fillId="0" borderId="1" xfId="34" applyFont="1" applyAlignment="1">
      <alignment horizontal="center" vertical="center"/>
    </xf>
    <xf numFmtId="0" fontId="131" fillId="0" borderId="1" xfId="34" applyFont="1" applyAlignment="1">
      <alignment horizontal="center" vertical="center"/>
    </xf>
    <xf numFmtId="0" fontId="132" fillId="0" borderId="1" xfId="34" applyFont="1" applyAlignment="1">
      <alignment horizontal="center" vertical="center"/>
    </xf>
    <xf numFmtId="0" fontId="133" fillId="0" borderId="1" xfId="34" applyFont="1" applyAlignment="1">
      <alignment horizontal="center" vertical="center"/>
    </xf>
    <xf numFmtId="0" fontId="134" fillId="0" borderId="1" xfId="34" applyFont="1" applyAlignment="1">
      <alignment horizontal="center" vertical="center"/>
    </xf>
    <xf numFmtId="0" fontId="135" fillId="0" borderId="1" xfId="34" applyFont="1" applyAlignment="1">
      <alignment horizontal="center" vertical="center"/>
    </xf>
    <xf numFmtId="0" fontId="136" fillId="0" borderId="1" xfId="34" applyFont="1" applyAlignment="1">
      <alignment horizontal="center" vertical="center"/>
    </xf>
    <xf numFmtId="0" fontId="137" fillId="0" borderId="1" xfId="34" applyFont="1" applyAlignment="1">
      <alignment horizontal="center" vertical="center"/>
    </xf>
    <xf numFmtId="0" fontId="138" fillId="0" borderId="1" xfId="34" applyFont="1"/>
    <xf numFmtId="0" fontId="88" fillId="0" borderId="1" xfId="34" applyFont="1" applyAlignment="1">
      <alignment horizontal="left" vertical="center" indent="1"/>
    </xf>
    <xf numFmtId="0" fontId="139" fillId="7" borderId="1" xfId="34" applyFont="1" applyFill="1" applyAlignment="1">
      <alignment horizontal="left" vertical="center" indent="1"/>
    </xf>
    <xf numFmtId="0" fontId="1" fillId="7" borderId="1" xfId="34" applyFill="1" applyAlignment="1">
      <alignment horizontal="left" vertical="center" indent="1"/>
    </xf>
    <xf numFmtId="0" fontId="141" fillId="7" borderId="1" xfId="34" applyFont="1" applyFill="1" applyAlignment="1">
      <alignment horizontal="left" vertical="center" indent="1"/>
    </xf>
    <xf numFmtId="0" fontId="143" fillId="7" borderId="1" xfId="34" applyFont="1" applyFill="1" applyAlignment="1">
      <alignment horizontal="left" vertical="center" indent="1"/>
    </xf>
    <xf numFmtId="0" fontId="145" fillId="7" borderId="1" xfId="34" applyFont="1" applyFill="1" applyAlignment="1">
      <alignment horizontal="left" vertical="center" indent="1"/>
    </xf>
    <xf numFmtId="0" fontId="147" fillId="7" borderId="1" xfId="34" applyFont="1" applyFill="1" applyAlignment="1">
      <alignment horizontal="left" vertical="center" indent="1"/>
    </xf>
    <xf numFmtId="0" fontId="149" fillId="7" borderId="1" xfId="34" applyFont="1" applyFill="1" applyAlignment="1">
      <alignment horizontal="left" vertical="center" indent="1"/>
    </xf>
    <xf numFmtId="0" fontId="151" fillId="7" borderId="1" xfId="34" applyFont="1" applyFill="1" applyAlignment="1">
      <alignment horizontal="left" vertical="center" indent="1"/>
    </xf>
    <xf numFmtId="0" fontId="153" fillId="7" borderId="1" xfId="34" applyFont="1" applyFill="1" applyAlignment="1">
      <alignment horizontal="left" vertical="center" indent="1"/>
    </xf>
    <xf numFmtId="0" fontId="155" fillId="7" borderId="1" xfId="34" applyFont="1" applyFill="1" applyAlignment="1">
      <alignment horizontal="left" vertical="center" indent="1"/>
    </xf>
    <xf numFmtId="0" fontId="157" fillId="7" borderId="1" xfId="34" applyFont="1" applyFill="1" applyAlignment="1">
      <alignment horizontal="left" vertical="center" indent="1"/>
    </xf>
    <xf numFmtId="0" fontId="159" fillId="7" borderId="1" xfId="34" applyFont="1" applyFill="1" applyAlignment="1">
      <alignment horizontal="left" vertical="center" indent="1"/>
    </xf>
    <xf numFmtId="0" fontId="161" fillId="7" borderId="1" xfId="34" applyFont="1" applyFill="1" applyAlignment="1">
      <alignment horizontal="left" vertical="center" indent="1"/>
    </xf>
    <xf numFmtId="0" fontId="163" fillId="7" borderId="1" xfId="34" applyFont="1" applyFill="1" applyAlignment="1">
      <alignment horizontal="left" vertical="center" indent="1"/>
    </xf>
    <xf numFmtId="0" fontId="165" fillId="7" borderId="1" xfId="34" applyFont="1" applyFill="1" applyAlignment="1">
      <alignment horizontal="left" vertical="center" indent="1"/>
    </xf>
    <xf numFmtId="0" fontId="167" fillId="7" borderId="1" xfId="34" applyFont="1" applyFill="1" applyAlignment="1">
      <alignment horizontal="left" vertical="center" indent="1"/>
    </xf>
    <xf numFmtId="0" fontId="9" fillId="41" borderId="1" xfId="34" applyFont="1" applyFill="1" applyAlignment="1">
      <alignment horizontal="center" vertical="center"/>
    </xf>
    <xf numFmtId="0" fontId="1" fillId="42" borderId="18" xfId="34" applyFill="1" applyBorder="1"/>
    <xf numFmtId="0" fontId="169" fillId="0" borderId="1" xfId="34" applyFont="1" applyAlignment="1">
      <alignment vertical="center"/>
    </xf>
    <xf numFmtId="0" fontId="1" fillId="43" borderId="18" xfId="34" applyFill="1" applyBorder="1"/>
    <xf numFmtId="0" fontId="60" fillId="0" borderId="1" xfId="34" applyFont="1" applyAlignment="1">
      <alignment vertical="center"/>
    </xf>
    <xf numFmtId="0" fontId="1" fillId="44" borderId="18" xfId="34" applyFill="1" applyBorder="1"/>
    <xf numFmtId="0" fontId="1" fillId="45" borderId="18" xfId="34" applyFill="1" applyBorder="1"/>
    <xf numFmtId="0" fontId="170" fillId="7" borderId="1" xfId="34" applyFont="1" applyFill="1" applyAlignment="1">
      <alignment horizontal="left" vertical="center"/>
    </xf>
    <xf numFmtId="0" fontId="1" fillId="46" borderId="18" xfId="34" applyFill="1" applyBorder="1"/>
    <xf numFmtId="0" fontId="1" fillId="7" borderId="19" xfId="34" applyFill="1" applyBorder="1" applyAlignment="1">
      <alignment vertical="center"/>
    </xf>
    <xf numFmtId="0" fontId="1" fillId="7" borderId="6" xfId="34" applyFill="1" applyBorder="1" applyAlignment="1">
      <alignment vertical="center"/>
    </xf>
    <xf numFmtId="0" fontId="1" fillId="0" borderId="6" xfId="34" applyBorder="1" applyAlignment="1">
      <alignment vertical="center"/>
    </xf>
    <xf numFmtId="0" fontId="1" fillId="0" borderId="20" xfId="34" applyBorder="1" applyAlignment="1">
      <alignment vertical="center"/>
    </xf>
    <xf numFmtId="0" fontId="1" fillId="41" borderId="18" xfId="34" applyFill="1" applyBorder="1"/>
    <xf numFmtId="0" fontId="1" fillId="7" borderId="21" xfId="34" applyFill="1" applyBorder="1" applyAlignment="1">
      <alignment vertical="center"/>
    </xf>
    <xf numFmtId="0" fontId="47" fillId="0" borderId="1" xfId="15" applyBorder="1" applyAlignment="1">
      <alignment vertical="center"/>
    </xf>
    <xf numFmtId="0" fontId="1" fillId="0" borderId="4" xfId="34" applyBorder="1" applyAlignment="1">
      <alignment vertical="center"/>
    </xf>
    <xf numFmtId="0" fontId="1" fillId="47" borderId="18" xfId="34" applyFill="1" applyBorder="1"/>
    <xf numFmtId="0" fontId="1" fillId="48" borderId="18" xfId="34" applyFill="1" applyBorder="1"/>
    <xf numFmtId="0" fontId="1" fillId="49" borderId="18" xfId="34" applyFill="1" applyBorder="1"/>
    <xf numFmtId="0" fontId="1" fillId="50" borderId="18" xfId="34" applyFill="1" applyBorder="1"/>
    <xf numFmtId="0" fontId="1" fillId="7" borderId="18" xfId="34" applyFill="1" applyBorder="1"/>
    <xf numFmtId="0" fontId="172" fillId="51" borderId="22" xfId="34" applyFont="1" applyFill="1" applyBorder="1" applyAlignment="1">
      <alignment vertical="center"/>
    </xf>
    <xf numFmtId="0" fontId="1" fillId="51" borderId="23" xfId="34" applyFill="1" applyBorder="1"/>
    <xf numFmtId="0" fontId="1" fillId="51" borderId="1" xfId="34" applyFill="1" applyAlignment="1">
      <alignment vertical="center"/>
    </xf>
    <xf numFmtId="0" fontId="173" fillId="0" borderId="22" xfId="34" applyFont="1" applyBorder="1" applyAlignment="1">
      <alignment horizontal="center" vertical="center"/>
    </xf>
    <xf numFmtId="0" fontId="56" fillId="7" borderId="24" xfId="34" applyFont="1" applyFill="1" applyBorder="1" applyAlignment="1">
      <alignment horizontal="left" vertical="center"/>
    </xf>
    <xf numFmtId="0" fontId="11" fillId="0" borderId="1" xfId="34" applyFont="1"/>
    <xf numFmtId="0" fontId="1" fillId="7" borderId="25" xfId="34" applyFill="1" applyBorder="1" applyAlignment="1">
      <alignment vertical="center"/>
    </xf>
    <xf numFmtId="0" fontId="1" fillId="7" borderId="26" xfId="34" applyFill="1" applyBorder="1" applyAlignment="1">
      <alignment vertical="center"/>
    </xf>
    <xf numFmtId="0" fontId="1" fillId="0" borderId="26" xfId="34" applyBorder="1" applyAlignment="1">
      <alignment vertical="center"/>
    </xf>
    <xf numFmtId="0" fontId="1" fillId="0" borderId="5" xfId="34" applyBorder="1" applyAlignment="1">
      <alignment vertical="center"/>
    </xf>
    <xf numFmtId="0" fontId="174" fillId="52" borderId="1" xfId="34" applyFont="1" applyFill="1" applyAlignment="1">
      <alignment horizontal="left" vertical="center"/>
    </xf>
    <xf numFmtId="0" fontId="174" fillId="53" borderId="1" xfId="34" applyFont="1" applyFill="1" applyAlignment="1">
      <alignment horizontal="left" vertical="center"/>
    </xf>
    <xf numFmtId="0" fontId="174" fillId="54" borderId="1" xfId="34" applyFont="1" applyFill="1" applyAlignment="1">
      <alignment horizontal="left" vertical="center"/>
    </xf>
    <xf numFmtId="0" fontId="176" fillId="7" borderId="1" xfId="34" applyFont="1" applyFill="1" applyAlignment="1">
      <alignment vertical="center"/>
    </xf>
    <xf numFmtId="0" fontId="1" fillId="0" borderId="6" xfId="34" applyBorder="1" applyAlignment="1">
      <alignment horizontal="left" vertical="center"/>
    </xf>
    <xf numFmtId="0" fontId="1" fillId="0" borderId="1" xfId="34" applyAlignment="1">
      <alignment horizontal="left" vertical="center"/>
    </xf>
    <xf numFmtId="0" fontId="172" fillId="51" borderId="1" xfId="34" applyFont="1" applyFill="1" applyAlignment="1">
      <alignment vertical="center"/>
    </xf>
    <xf numFmtId="0" fontId="1" fillId="51" borderId="1" xfId="34" applyFill="1"/>
    <xf numFmtId="0" fontId="65" fillId="55" borderId="1" xfId="34" applyFont="1" applyFill="1" applyAlignment="1">
      <alignment horizontal="left" vertical="center"/>
    </xf>
    <xf numFmtId="0" fontId="177" fillId="20" borderId="27" xfId="34" applyFont="1" applyFill="1" applyBorder="1" applyAlignment="1">
      <alignment horizontal="center" vertical="center"/>
    </xf>
    <xf numFmtId="0" fontId="56" fillId="20" borderId="27" xfId="34" applyFont="1" applyFill="1" applyBorder="1" applyAlignment="1">
      <alignment vertical="center"/>
    </xf>
    <xf numFmtId="0" fontId="43" fillId="56" borderId="1" xfId="34" applyFont="1" applyFill="1" applyAlignment="1">
      <alignment horizontal="left" vertical="center"/>
    </xf>
    <xf numFmtId="0" fontId="9" fillId="57" borderId="1" xfId="34" applyFont="1" applyFill="1" applyAlignment="1">
      <alignment horizontal="center" vertical="center"/>
    </xf>
    <xf numFmtId="0" fontId="43" fillId="58" borderId="1" xfId="34" applyFont="1" applyFill="1" applyAlignment="1">
      <alignment vertical="center"/>
    </xf>
    <xf numFmtId="0" fontId="178" fillId="59" borderId="27" xfId="34" applyFont="1" applyFill="1" applyBorder="1" applyAlignment="1">
      <alignment horizontal="left" vertical="center"/>
    </xf>
    <xf numFmtId="0" fontId="177" fillId="7" borderId="27" xfId="34" applyFont="1" applyFill="1" applyBorder="1" applyAlignment="1">
      <alignment horizontal="left" vertical="center"/>
    </xf>
    <xf numFmtId="0" fontId="178" fillId="59" borderId="22" xfId="34" applyFont="1" applyFill="1" applyBorder="1" applyAlignment="1">
      <alignment horizontal="left" vertical="center"/>
    </xf>
    <xf numFmtId="0" fontId="177" fillId="7" borderId="22" xfId="34" applyFont="1" applyFill="1" applyBorder="1" applyAlignment="1">
      <alignment horizontal="left" vertical="center"/>
    </xf>
    <xf numFmtId="0" fontId="47" fillId="0" borderId="1" xfId="15" applyAlignment="1">
      <alignment vertical="center"/>
    </xf>
    <xf numFmtId="0" fontId="179" fillId="60" borderId="1" xfId="34" applyFont="1" applyFill="1" applyAlignment="1">
      <alignment horizontal="left" vertical="center"/>
    </xf>
    <xf numFmtId="0" fontId="179" fillId="61" borderId="1" xfId="34" applyFont="1" applyFill="1" applyAlignment="1">
      <alignment horizontal="left" vertical="center"/>
    </xf>
    <xf numFmtId="0" fontId="174" fillId="62" borderId="1" xfId="34" applyFont="1" applyFill="1" applyAlignment="1">
      <alignment horizontal="left" vertical="center"/>
    </xf>
    <xf numFmtId="0" fontId="65" fillId="63" borderId="1" xfId="34" applyFont="1" applyFill="1" applyAlignment="1">
      <alignment horizontal="left" vertical="center"/>
    </xf>
    <xf numFmtId="0" fontId="1" fillId="64" borderId="1" xfId="34" applyFill="1" applyAlignment="1">
      <alignment horizontal="left" vertical="center"/>
    </xf>
    <xf numFmtId="0" fontId="65" fillId="65" borderId="1" xfId="34" applyFont="1" applyFill="1" applyAlignment="1">
      <alignment vertical="center"/>
    </xf>
    <xf numFmtId="0" fontId="65" fillId="66" borderId="1" xfId="34" applyFont="1" applyFill="1" applyAlignment="1">
      <alignment horizontal="left" vertical="center"/>
    </xf>
    <xf numFmtId="0" fontId="1" fillId="67" borderId="1" xfId="34" applyFill="1" applyAlignment="1">
      <alignment horizontal="left" vertical="center"/>
    </xf>
    <xf numFmtId="0" fontId="65" fillId="68" borderId="1" xfId="34" applyFont="1" applyFill="1" applyAlignment="1">
      <alignment horizontal="left" vertical="center"/>
    </xf>
    <xf numFmtId="0" fontId="65" fillId="69" borderId="1" xfId="34" applyFont="1" applyFill="1" applyAlignment="1">
      <alignment vertical="center"/>
    </xf>
    <xf numFmtId="0" fontId="65" fillId="70" borderId="1" xfId="34" applyFont="1" applyFill="1" applyAlignment="1">
      <alignment horizontal="left" vertical="center"/>
    </xf>
    <xf numFmtId="0" fontId="65" fillId="71" borderId="1" xfId="34" applyFont="1" applyFill="1" applyAlignment="1">
      <alignment horizontal="left" vertical="center"/>
    </xf>
    <xf numFmtId="0" fontId="65" fillId="72" borderId="1" xfId="34" applyFont="1" applyFill="1" applyAlignment="1">
      <alignment horizontal="left" vertical="center"/>
    </xf>
    <xf numFmtId="0" fontId="65" fillId="73" borderId="1" xfId="34" applyFont="1" applyFill="1" applyAlignment="1">
      <alignment horizontal="left" vertical="center"/>
    </xf>
    <xf numFmtId="0" fontId="65" fillId="74" borderId="1" xfId="34" applyFont="1" applyFill="1" applyAlignment="1">
      <alignment horizontal="left" vertical="center"/>
    </xf>
    <xf numFmtId="0" fontId="65" fillId="75" borderId="1" xfId="34" applyFont="1" applyFill="1" applyAlignment="1">
      <alignment horizontal="left" vertical="center"/>
    </xf>
    <xf numFmtId="0" fontId="43" fillId="76" borderId="1" xfId="34" applyFont="1" applyFill="1" applyAlignment="1">
      <alignment horizontal="left" vertical="center"/>
    </xf>
    <xf numFmtId="0" fontId="65" fillId="77" borderId="1" xfId="34" applyFont="1" applyFill="1" applyAlignment="1">
      <alignment horizontal="left" vertical="center"/>
    </xf>
    <xf numFmtId="0" fontId="65" fillId="78" borderId="1" xfId="34" applyFont="1" applyFill="1" applyAlignment="1">
      <alignment horizontal="left" vertical="center"/>
    </xf>
    <xf numFmtId="0" fontId="65" fillId="79" borderId="1" xfId="34" applyFont="1" applyFill="1" applyAlignment="1">
      <alignment horizontal="left" vertical="center"/>
    </xf>
    <xf numFmtId="0" fontId="65" fillId="80" borderId="1" xfId="34" applyFont="1" applyFill="1" applyAlignment="1">
      <alignment horizontal="left" vertical="center"/>
    </xf>
    <xf numFmtId="0" fontId="174" fillId="0" borderId="1" xfId="34" applyFont="1" applyAlignment="1">
      <alignment vertical="center"/>
    </xf>
    <xf numFmtId="0" fontId="65" fillId="81" borderId="1" xfId="34" applyFont="1" applyFill="1" applyAlignment="1">
      <alignment horizontal="left" vertical="center"/>
    </xf>
    <xf numFmtId="0" fontId="174" fillId="82" borderId="1" xfId="34" applyFont="1" applyFill="1" applyAlignment="1">
      <alignment horizontal="left" vertical="center"/>
    </xf>
    <xf numFmtId="0" fontId="65" fillId="83" borderId="1" xfId="34" applyFont="1" applyFill="1" applyAlignment="1">
      <alignment horizontal="left" vertical="center"/>
    </xf>
    <xf numFmtId="0" fontId="1" fillId="84" borderId="1" xfId="34" applyFill="1" applyAlignment="1">
      <alignment horizontal="left" vertical="center"/>
    </xf>
    <xf numFmtId="0" fontId="1" fillId="85" borderId="1" xfId="34" applyFill="1" applyAlignment="1">
      <alignment horizontal="left" vertical="center"/>
    </xf>
    <xf numFmtId="0" fontId="1" fillId="86" borderId="1" xfId="34" applyFill="1" applyAlignment="1">
      <alignment horizontal="left" vertical="center"/>
    </xf>
    <xf numFmtId="0" fontId="1" fillId="87" borderId="1" xfId="34" applyFill="1" applyAlignment="1">
      <alignment horizontal="left" vertical="center"/>
    </xf>
    <xf numFmtId="0" fontId="1" fillId="88" borderId="1" xfId="34" applyFill="1" applyAlignment="1">
      <alignment horizontal="left" vertical="center"/>
    </xf>
    <xf numFmtId="0" fontId="65" fillId="89" borderId="1" xfId="34" applyFont="1" applyFill="1" applyAlignment="1">
      <alignment horizontal="left" vertical="center"/>
    </xf>
    <xf numFmtId="0" fontId="1" fillId="90" borderId="1" xfId="34" applyFill="1" applyAlignment="1">
      <alignment horizontal="left" vertical="center"/>
    </xf>
    <xf numFmtId="0" fontId="65" fillId="91" borderId="1" xfId="34" applyFont="1" applyFill="1" applyAlignment="1">
      <alignment horizontal="left" vertical="center"/>
    </xf>
    <xf numFmtId="0" fontId="65" fillId="92" borderId="1" xfId="34" applyFont="1" applyFill="1" applyAlignment="1">
      <alignment horizontal="left" vertical="center"/>
    </xf>
    <xf numFmtId="0" fontId="47" fillId="0" borderId="1" xfId="15" applyAlignment="1">
      <alignment horizontal="left" vertical="center"/>
    </xf>
    <xf numFmtId="0" fontId="65" fillId="93" borderId="1" xfId="34" applyFont="1" applyFill="1" applyAlignment="1">
      <alignment horizontal="left" vertical="center"/>
    </xf>
    <xf numFmtId="0" fontId="65" fillId="94" borderId="1" xfId="34" applyFont="1" applyFill="1" applyAlignment="1">
      <alignment horizontal="left" vertical="center"/>
    </xf>
    <xf numFmtId="0" fontId="65" fillId="95" borderId="1" xfId="34" applyFont="1" applyFill="1" applyAlignment="1">
      <alignment horizontal="left" vertical="center"/>
    </xf>
    <xf numFmtId="0" fontId="65" fillId="96" borderId="1" xfId="34" applyFont="1" applyFill="1" applyAlignment="1">
      <alignment horizontal="left" vertical="center"/>
    </xf>
    <xf numFmtId="0" fontId="65" fillId="97" borderId="1" xfId="34" applyFont="1" applyFill="1" applyAlignment="1">
      <alignment horizontal="left" vertical="center"/>
    </xf>
    <xf numFmtId="0" fontId="65" fillId="98" borderId="1" xfId="34" applyFont="1" applyFill="1" applyAlignment="1">
      <alignment horizontal="left" vertical="center"/>
    </xf>
    <xf numFmtId="0" fontId="91" fillId="0" borderId="1" xfId="34" applyFont="1" applyAlignment="1">
      <alignment horizontal="left" vertical="center"/>
    </xf>
    <xf numFmtId="0" fontId="91" fillId="0" borderId="1" xfId="34" applyFont="1" applyAlignment="1">
      <alignment vertical="center"/>
    </xf>
    <xf numFmtId="0" fontId="65" fillId="99" borderId="1" xfId="34" applyFont="1" applyFill="1" applyAlignment="1">
      <alignment horizontal="left" vertical="center"/>
    </xf>
    <xf numFmtId="0" fontId="65" fillId="100" borderId="1" xfId="34" applyFont="1" applyFill="1" applyAlignment="1">
      <alignment horizontal="left" vertical="center"/>
    </xf>
    <xf numFmtId="0" fontId="180" fillId="101" borderId="1" xfId="34" applyFont="1" applyFill="1" applyAlignment="1">
      <alignment horizontal="left" vertical="center"/>
    </xf>
    <xf numFmtId="0" fontId="65" fillId="102" borderId="1" xfId="34" applyFont="1" applyFill="1" applyAlignment="1">
      <alignment horizontal="left" vertical="center"/>
    </xf>
    <xf numFmtId="0" fontId="65" fillId="103" borderId="1" xfId="34" applyFont="1" applyFill="1" applyAlignment="1">
      <alignment horizontal="left" vertical="center"/>
    </xf>
    <xf numFmtId="0" fontId="65" fillId="104" borderId="1" xfId="34" applyFont="1" applyFill="1" applyAlignment="1">
      <alignment horizontal="left" vertical="center"/>
    </xf>
    <xf numFmtId="0" fontId="180" fillId="105" borderId="1" xfId="34" applyFont="1" applyFill="1" applyAlignment="1">
      <alignment horizontal="left" vertical="center"/>
    </xf>
    <xf numFmtId="0" fontId="181" fillId="106" borderId="1" xfId="34" applyFont="1" applyFill="1" applyAlignment="1">
      <alignment horizontal="left" vertical="center"/>
    </xf>
    <xf numFmtId="0" fontId="65" fillId="107" borderId="1" xfId="34" applyFont="1" applyFill="1" applyAlignment="1">
      <alignment horizontal="left" vertical="center"/>
    </xf>
    <xf numFmtId="0" fontId="65" fillId="108" borderId="1" xfId="34" applyFont="1" applyFill="1" applyAlignment="1">
      <alignment horizontal="left" vertical="center"/>
    </xf>
    <xf numFmtId="0" fontId="65" fillId="109" borderId="1" xfId="34" applyFont="1" applyFill="1" applyAlignment="1">
      <alignment horizontal="left" vertical="center"/>
    </xf>
    <xf numFmtId="0" fontId="65" fillId="110" borderId="1" xfId="34" applyFont="1" applyFill="1" applyAlignment="1">
      <alignment horizontal="left" vertical="center"/>
    </xf>
    <xf numFmtId="0" fontId="65" fillId="111" borderId="1" xfId="34" applyFont="1" applyFill="1" applyAlignment="1">
      <alignment horizontal="left" vertical="center"/>
    </xf>
    <xf numFmtId="0" fontId="65" fillId="112" borderId="1" xfId="34" applyFont="1" applyFill="1" applyAlignment="1">
      <alignment horizontal="left" vertical="center"/>
    </xf>
    <xf numFmtId="0" fontId="65" fillId="113" borderId="1" xfId="34" applyFont="1" applyFill="1" applyAlignment="1">
      <alignment horizontal="left" vertical="center"/>
    </xf>
    <xf numFmtId="0" fontId="65" fillId="114" borderId="1" xfId="34" applyFont="1" applyFill="1" applyAlignment="1">
      <alignment horizontal="left" vertical="center"/>
    </xf>
    <xf numFmtId="0" fontId="65" fillId="115" borderId="1" xfId="34" applyFont="1" applyFill="1" applyAlignment="1">
      <alignment horizontal="left" vertical="center"/>
    </xf>
    <xf numFmtId="0" fontId="65" fillId="116" borderId="1" xfId="34" applyFont="1" applyFill="1" applyAlignment="1">
      <alignment horizontal="left" vertical="center"/>
    </xf>
    <xf numFmtId="0" fontId="180" fillId="117" borderId="1" xfId="34" applyFont="1" applyFill="1" applyAlignment="1">
      <alignment horizontal="left" vertical="center"/>
    </xf>
    <xf numFmtId="0" fontId="65" fillId="118" borderId="1" xfId="34" applyFont="1" applyFill="1" applyAlignment="1">
      <alignment horizontal="left" vertical="center"/>
    </xf>
    <xf numFmtId="0" fontId="65" fillId="119" borderId="1" xfId="34" applyFont="1" applyFill="1" applyAlignment="1">
      <alignment horizontal="left" vertical="center"/>
    </xf>
    <xf numFmtId="0" fontId="1" fillId="120" borderId="1" xfId="34" applyFill="1" applyAlignment="1">
      <alignment horizontal="left" vertical="center"/>
    </xf>
    <xf numFmtId="0" fontId="182" fillId="121" borderId="1" xfId="34" applyFont="1" applyFill="1" applyAlignment="1">
      <alignment horizontal="left" vertical="center"/>
    </xf>
    <xf numFmtId="0" fontId="182" fillId="122" borderId="1" xfId="34" applyFont="1" applyFill="1" applyAlignment="1">
      <alignment horizontal="left" vertical="center"/>
    </xf>
    <xf numFmtId="0" fontId="182" fillId="123" borderId="1" xfId="34" applyFont="1" applyFill="1" applyAlignment="1">
      <alignment horizontal="left" vertical="center"/>
    </xf>
    <xf numFmtId="0" fontId="180" fillId="124" borderId="1" xfId="34" applyFont="1" applyFill="1" applyAlignment="1">
      <alignment horizontal="left" vertical="center"/>
    </xf>
    <xf numFmtId="0" fontId="181" fillId="125" borderId="1" xfId="34" applyFont="1" applyFill="1" applyAlignment="1">
      <alignment horizontal="left" vertical="center"/>
    </xf>
    <xf numFmtId="0" fontId="182" fillId="126" borderId="1" xfId="34" applyFont="1" applyFill="1" applyAlignment="1">
      <alignment horizontal="left" vertical="center"/>
    </xf>
    <xf numFmtId="0" fontId="182" fillId="127" borderId="1" xfId="34" applyFont="1" applyFill="1" applyAlignment="1">
      <alignment horizontal="left" vertical="center"/>
    </xf>
    <xf numFmtId="0" fontId="180" fillId="128" borderId="1" xfId="34" applyFont="1" applyFill="1" applyAlignment="1">
      <alignment horizontal="left" vertical="center"/>
    </xf>
    <xf numFmtId="0" fontId="43" fillId="84" borderId="1" xfId="34" applyFont="1" applyFill="1" applyAlignment="1">
      <alignment horizontal="left" vertical="center"/>
    </xf>
    <xf numFmtId="0" fontId="182" fillId="129" borderId="1" xfId="34" applyFont="1" applyFill="1" applyAlignment="1">
      <alignment horizontal="left" vertical="center"/>
    </xf>
    <xf numFmtId="0" fontId="174" fillId="0" borderId="1" xfId="34" applyFont="1" applyAlignment="1">
      <alignment horizontal="left" vertical="center"/>
    </xf>
    <xf numFmtId="0" fontId="183" fillId="130" borderId="1" xfId="34" applyFont="1" applyFill="1" applyAlignment="1">
      <alignment horizontal="left" vertical="center"/>
    </xf>
    <xf numFmtId="0" fontId="181" fillId="131" borderId="1" xfId="34" applyFont="1" applyFill="1" applyAlignment="1">
      <alignment horizontal="left" vertical="center"/>
    </xf>
    <xf numFmtId="0" fontId="181" fillId="132" borderId="1" xfId="34" applyFont="1" applyFill="1" applyAlignment="1">
      <alignment horizontal="left" vertical="center"/>
    </xf>
    <xf numFmtId="0" fontId="181" fillId="133" borderId="1" xfId="34" applyFont="1" applyFill="1" applyAlignment="1">
      <alignment horizontal="left" vertical="center"/>
    </xf>
    <xf numFmtId="0" fontId="91" fillId="134" borderId="1" xfId="34" applyFont="1" applyFill="1" applyAlignment="1">
      <alignment vertical="center"/>
    </xf>
    <xf numFmtId="0" fontId="91" fillId="135" borderId="1" xfId="34" applyFont="1" applyFill="1" applyAlignment="1">
      <alignment vertical="center"/>
    </xf>
    <xf numFmtId="0" fontId="184" fillId="136" borderId="1" xfId="34" applyFont="1" applyFill="1" applyAlignment="1">
      <alignment vertical="center"/>
    </xf>
    <xf numFmtId="0" fontId="174" fillId="137" borderId="1" xfId="34" applyFont="1" applyFill="1" applyAlignment="1">
      <alignment horizontal="left" vertical="center"/>
    </xf>
    <xf numFmtId="0" fontId="174" fillId="138" borderId="1" xfId="34" applyFont="1" applyFill="1" applyAlignment="1">
      <alignment horizontal="left" vertical="center"/>
    </xf>
    <xf numFmtId="0" fontId="179" fillId="139" borderId="1" xfId="34" applyFont="1" applyFill="1" applyAlignment="1">
      <alignment horizontal="left" vertical="center"/>
    </xf>
    <xf numFmtId="0" fontId="174" fillId="140" borderId="1" xfId="34" applyFont="1" applyFill="1" applyAlignment="1">
      <alignment horizontal="left" vertical="center"/>
    </xf>
    <xf numFmtId="0" fontId="174" fillId="141" borderId="1" xfId="34" applyFont="1" applyFill="1" applyAlignment="1">
      <alignment horizontal="left" vertical="center"/>
    </xf>
    <xf numFmtId="0" fontId="174" fillId="142" borderId="1" xfId="34" applyFont="1" applyFill="1" applyAlignment="1">
      <alignment horizontal="left" vertical="center"/>
    </xf>
    <xf numFmtId="0" fontId="1" fillId="52" borderId="1" xfId="34" applyFill="1" applyAlignment="1">
      <alignment vertical="center"/>
    </xf>
    <xf numFmtId="0" fontId="1" fillId="53" borderId="1" xfId="34" applyFill="1" applyAlignment="1">
      <alignment vertical="center"/>
    </xf>
    <xf numFmtId="0" fontId="1" fillId="54" borderId="1" xfId="34" applyFill="1" applyAlignment="1">
      <alignment vertical="center"/>
    </xf>
    <xf numFmtId="0" fontId="21" fillId="5" borderId="1" xfId="3" applyFont="1" applyFill="1" applyAlignment="1">
      <alignment horizontal="centerContinuous" vertical="center"/>
    </xf>
    <xf numFmtId="0" fontId="35" fillId="11" borderId="1" xfId="13" applyFont="1" applyFill="1" applyAlignment="1">
      <alignment horizontal="left" vertical="center"/>
    </xf>
    <xf numFmtId="0" fontId="15" fillId="2" borderId="7" xfId="29" applyFont="1" applyFill="1" applyBorder="1" applyAlignment="1">
      <alignment horizontal="left" vertical="center" wrapText="1"/>
    </xf>
    <xf numFmtId="0" fontId="185" fillId="8" borderId="1" xfId="3" applyFont="1" applyFill="1" applyAlignment="1">
      <alignment vertical="center"/>
    </xf>
    <xf numFmtId="0" fontId="185" fillId="16" borderId="1" xfId="3" applyFont="1" applyFill="1" applyAlignment="1">
      <alignment vertical="center"/>
    </xf>
    <xf numFmtId="0" fontId="36" fillId="20" borderId="1" xfId="3" applyFont="1" applyFill="1" applyAlignment="1">
      <alignment horizontal="right" vertical="center" wrapText="1"/>
    </xf>
    <xf numFmtId="0" fontId="36" fillId="16" borderId="1" xfId="3" applyFont="1" applyFill="1" applyAlignment="1">
      <alignment horizontal="right" vertical="center" wrapText="1"/>
    </xf>
    <xf numFmtId="0" fontId="36" fillId="3" borderId="1" xfId="3" applyFont="1" applyFill="1" applyAlignment="1">
      <alignment horizontal="left" vertical="center"/>
    </xf>
    <xf numFmtId="0" fontId="6" fillId="21" borderId="1" xfId="7" applyFont="1" applyFill="1" applyAlignment="1">
      <alignment horizontal="left" vertical="center"/>
    </xf>
    <xf numFmtId="0" fontId="52" fillId="15" borderId="1" xfId="13" applyFont="1" applyFill="1" applyAlignment="1">
      <alignment horizontal="right" vertical="center" wrapText="1"/>
    </xf>
    <xf numFmtId="0" fontId="21" fillId="5" borderId="1" xfId="3" applyFont="1" applyFill="1" applyAlignment="1">
      <alignment horizontal="center" vertical="center" wrapText="1"/>
    </xf>
    <xf numFmtId="0" fontId="61" fillId="0" borderId="0" xfId="0" applyFont="1" applyAlignment="1">
      <alignment horizontal="center" vertical="center" wrapText="1"/>
    </xf>
    <xf numFmtId="0" fontId="61" fillId="0" borderId="1" xfId="34" applyFont="1" applyAlignment="1">
      <alignment horizontal="center" vertical="center" wrapText="1"/>
    </xf>
    <xf numFmtId="0" fontId="31" fillId="0" borderId="1" xfId="33" applyFont="1" applyAlignment="1">
      <alignment horizontal="left" vertical="center" wrapText="1"/>
    </xf>
  </cellXfs>
  <cellStyles count="35">
    <cellStyle name="Lien hypertexte 2 2" xfId="15" xr:uid="{5669C20C-8571-4CA5-B7CA-CE8DD15411B2}"/>
    <cellStyle name="Lien hypertexte 2 2 3" xfId="24" xr:uid="{9480E23B-AEC8-42D5-803D-C606587940E3}"/>
    <cellStyle name="Lien hypertexte 3 2 2" xfId="23" xr:uid="{ECE21968-87BE-4CD8-9BFA-94B86FADC0CE}"/>
    <cellStyle name="Normal" xfId="0" builtinId="0"/>
    <cellStyle name="Normal 10 2 2 2 2 3 2 3 2 2 4 2" xfId="11" xr:uid="{7C00BDA3-1A6F-4C01-9B9C-4A177B0B73DF}"/>
    <cellStyle name="Normal 10 2 2 2 2 3 2 3 2 2 4 2 2" xfId="31" xr:uid="{85809866-9134-4573-BED1-3F61328CD879}"/>
    <cellStyle name="Normal 12 2" xfId="26" xr:uid="{F2373040-A4B7-4A7E-956A-0B9EC4DC95EC}"/>
    <cellStyle name="Normal 2" xfId="7" xr:uid="{FF6EABDE-615A-4F45-8B8B-56C1E86CC1F2}"/>
    <cellStyle name="Normal 2 2" xfId="17" xr:uid="{4E11BF34-633E-4B54-8563-9F77A67F8537}"/>
    <cellStyle name="Normal 2 2 2 2 2" xfId="1" xr:uid="{0EDC6611-60E4-4012-AD28-4B5ABDE40F9E}"/>
    <cellStyle name="Normal 2 2 2 2 2 2" xfId="18" xr:uid="{E0EED8F4-D249-4EBC-99C6-831C6422D520}"/>
    <cellStyle name="Normal 2 2 2 2 3" xfId="6" xr:uid="{2E0E963B-8F9D-4FBA-863F-661D0FD8ED4F}"/>
    <cellStyle name="Normal 2 2 2 2 3 2" xfId="22" xr:uid="{085D9EE0-3BF5-4EEB-8012-2F36336402F8}"/>
    <cellStyle name="Normal 2 2 3 2" xfId="13" xr:uid="{7475338B-48F0-4CB8-8BF9-849B71DC286A}"/>
    <cellStyle name="Normal 2 2 5" xfId="4" xr:uid="{AC1C9842-404B-4CC4-9B09-F06BBE981993}"/>
    <cellStyle name="Normal 2 2 5 2" xfId="10" xr:uid="{E002F320-C65A-4C86-894C-91924A6FD433}"/>
    <cellStyle name="Normal 2 2 5 2 2" xfId="21" xr:uid="{26DAA2FC-FCF9-4768-85BE-558AC3D0A365}"/>
    <cellStyle name="Normal 2 3" xfId="3" xr:uid="{EA40FF74-BF34-4701-BDC5-48785DC0A734}"/>
    <cellStyle name="Normal 2 3 2" xfId="16" xr:uid="{AC96CF34-1D49-458F-85B4-E7F776BBFD6A}"/>
    <cellStyle name="Normal 2 3 2 2" xfId="29" xr:uid="{2249A625-444E-4A53-A512-CFDA35E836D6}"/>
    <cellStyle name="Normal 2 3 2 3" xfId="33" xr:uid="{62EA06CB-99B4-4483-A0C5-80AF7C344C78}"/>
    <cellStyle name="Normal 2 4 2" xfId="8" xr:uid="{4C4268F3-CE76-47E5-A7C6-04EC6AF19F4C}"/>
    <cellStyle name="Normal 2 4 2 2" xfId="20" xr:uid="{CD018CF3-742D-4F39-898D-8B36BE43DC07}"/>
    <cellStyle name="Normal 2 4 2 2 2" xfId="30" xr:uid="{7A67F43B-500F-4048-8BDC-46F8C23C25BF}"/>
    <cellStyle name="Normal 3" xfId="28" xr:uid="{1E4CA9D7-77D9-4E48-8806-C5A7F4106C79}"/>
    <cellStyle name="Normal 3 2" xfId="34" xr:uid="{157BAAE9-2A7C-4ACB-A205-E7ED7564D950}"/>
    <cellStyle name="Normal 4 2 2 2 2 2 2 2 3 3 2" xfId="2" xr:uid="{775639BC-8483-4F22-968B-43C49BBA6F86}"/>
    <cellStyle name="Normal 4 2 2 2 2 2 2 6 2 2 3 2 3 3 2 2 4 2" xfId="27" xr:uid="{9FE9BD0B-5BAC-4CD5-892D-A9B2FE822E55}"/>
    <cellStyle name="Normal 4 2 2 2 3 2 2 3 2 2" xfId="25" xr:uid="{B0C55E41-4C53-4EB2-86EC-8069E34D6AF0}"/>
    <cellStyle name="Normal 4 3 4 2 2 2" xfId="5" xr:uid="{211C68EA-673E-4D04-9753-2901158B71FB}"/>
    <cellStyle name="Normal 4 3 4 2 2 2 2" xfId="9" xr:uid="{FD551590-456F-486F-8F8A-5B26E3E1856C}"/>
    <cellStyle name="Normal 4 3 4 2 2 2 2 2" xfId="19" xr:uid="{8E03BF6D-8F0F-4D70-A884-A093ED21B982}"/>
    <cellStyle name="Normal 4 3 4 2 2 2 3" xfId="12" xr:uid="{1C2EC9AA-C69C-48A9-9E03-3796426A8362}"/>
    <cellStyle name="Normal 4 3 4 2 2 2 4" xfId="32" xr:uid="{E6141681-61E4-417E-9382-53441CCDF7D3}"/>
    <cellStyle name="Normal_Comparer recettes 2009 OK 2 2" xfId="14" xr:uid="{3731D175-7D6A-4EBD-BEAE-0F8FCD87485A}"/>
  </cellStyles>
  <dxfs count="21">
    <dxf>
      <font>
        <b val="0"/>
        <i val="0"/>
        <strike val="0"/>
        <condense val="0"/>
        <extend val="0"/>
        <outline val="0"/>
        <shadow val="0"/>
        <u val="none"/>
        <vertAlign val="baseline"/>
        <sz val="12"/>
        <color theme="1"/>
        <name val="Calibri"/>
        <family val="2"/>
        <scheme val="none"/>
      </font>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numFmt numFmtId="1" formatCode="0"/>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name val="Calibri"/>
        <family val="2"/>
        <scheme val="none"/>
      </font>
      <alignment vertical="center" textRotation="0" indent="0" justifyLastLine="0" shrinkToFit="0" readingOrder="0"/>
    </dxf>
    <dxf>
      <border outline="0">
        <top style="thin">
          <color auto="1"/>
        </top>
      </border>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dxf>
    <dxf>
      <border outline="0">
        <bottom style="thin">
          <color auto="1"/>
        </bottom>
      </border>
    </dxf>
    <dxf>
      <font>
        <b val="0"/>
        <i val="0"/>
        <strike val="0"/>
        <condense val="0"/>
        <extend val="0"/>
        <outline val="0"/>
        <shadow val="0"/>
        <u val="none"/>
        <vertAlign val="baseline"/>
        <sz val="11"/>
        <color theme="0" tint="-0.14999847407452621"/>
        <name val="Calibri"/>
        <family val="2"/>
        <scheme val="none"/>
      </font>
      <fill>
        <patternFill patternType="none">
          <fgColor indexed="64"/>
          <bgColor theme="0"/>
        </patternFill>
      </fill>
      <alignment horizontal="general" vertical="center" textRotation="0" wrapText="0" indent="0" justifyLastLine="0" shrinkToFit="0" readingOrder="0"/>
    </dxf>
  </dxfs>
  <tableStyles count="0" defaultTableStyle="TableStyleMedium2" defaultPivotStyle="PivotStyleLight16"/>
  <colors>
    <mruColors>
      <color rgb="FFEADCF8"/>
      <color rgb="FF0033CC"/>
      <color rgb="FFFFF2CC"/>
      <color rgb="FF0F766E"/>
      <color rgb="FFFFF3E8"/>
      <color rgb="FFC0E6F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6.png"/><Relationship Id="rId18" Type="http://schemas.openxmlformats.org/officeDocument/2006/relationships/image" Target="../media/image21.png"/><Relationship Id="rId26" Type="http://schemas.openxmlformats.org/officeDocument/2006/relationships/image" Target="../media/image29.png"/><Relationship Id="rId3" Type="http://schemas.openxmlformats.org/officeDocument/2006/relationships/image" Target="../media/image6.png"/><Relationship Id="rId21" Type="http://schemas.openxmlformats.org/officeDocument/2006/relationships/image" Target="../media/image24.png"/><Relationship Id="rId7" Type="http://schemas.openxmlformats.org/officeDocument/2006/relationships/image" Target="../media/image10.png"/><Relationship Id="rId12" Type="http://schemas.openxmlformats.org/officeDocument/2006/relationships/image" Target="../media/image15.png"/><Relationship Id="rId17" Type="http://schemas.openxmlformats.org/officeDocument/2006/relationships/image" Target="../media/image20.png"/><Relationship Id="rId25" Type="http://schemas.openxmlformats.org/officeDocument/2006/relationships/image" Target="../media/image28.png"/><Relationship Id="rId2" Type="http://schemas.openxmlformats.org/officeDocument/2006/relationships/image" Target="../media/image5.png"/><Relationship Id="rId16" Type="http://schemas.openxmlformats.org/officeDocument/2006/relationships/image" Target="../media/image19.png"/><Relationship Id="rId20" Type="http://schemas.openxmlformats.org/officeDocument/2006/relationships/image" Target="../media/image23.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24" Type="http://schemas.openxmlformats.org/officeDocument/2006/relationships/image" Target="../media/image27.png"/><Relationship Id="rId5" Type="http://schemas.openxmlformats.org/officeDocument/2006/relationships/image" Target="../media/image8.png"/><Relationship Id="rId15" Type="http://schemas.openxmlformats.org/officeDocument/2006/relationships/image" Target="../media/image18.png"/><Relationship Id="rId23" Type="http://schemas.openxmlformats.org/officeDocument/2006/relationships/image" Target="../media/image26.png"/><Relationship Id="rId10" Type="http://schemas.openxmlformats.org/officeDocument/2006/relationships/image" Target="../media/image13.png"/><Relationship Id="rId19" Type="http://schemas.openxmlformats.org/officeDocument/2006/relationships/image" Target="../media/image22.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image" Target="../media/image17.png"/><Relationship Id="rId22" Type="http://schemas.openxmlformats.org/officeDocument/2006/relationships/image" Target="../media/image25.png"/><Relationship Id="rId27"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editAs="oneCell">
    <xdr:from>
      <xdr:col>9</xdr:col>
      <xdr:colOff>844550</xdr:colOff>
      <xdr:row>5</xdr:row>
      <xdr:rowOff>22225</xdr:rowOff>
    </xdr:from>
    <xdr:to>
      <xdr:col>10</xdr:col>
      <xdr:colOff>392953</xdr:colOff>
      <xdr:row>6</xdr:row>
      <xdr:rowOff>323850</xdr:rowOff>
    </xdr:to>
    <xdr:pic>
      <xdr:nvPicPr>
        <xdr:cNvPr id="2" name="Image 1">
          <a:extLst>
            <a:ext uri="{FF2B5EF4-FFF2-40B4-BE49-F238E27FC236}">
              <a16:creationId xmlns:a16="http://schemas.microsoft.com/office/drawing/2014/main" id="{D2ABB7B7-79B1-430E-AD17-AA00D395564C}"/>
            </a:ext>
          </a:extLst>
        </xdr:cNvPr>
        <xdr:cNvPicPr>
          <a:picLocks noChangeAspect="1"/>
        </xdr:cNvPicPr>
      </xdr:nvPicPr>
      <xdr:blipFill>
        <a:blip xmlns:r="http://schemas.openxmlformats.org/officeDocument/2006/relationships" r:embed="rId1"/>
        <a:stretch>
          <a:fillRect/>
        </a:stretch>
      </xdr:blipFill>
      <xdr:spPr>
        <a:xfrm>
          <a:off x="8312150" y="3813175"/>
          <a:ext cx="815228" cy="568325"/>
        </a:xfrm>
        <a:prstGeom prst="rect">
          <a:avLst/>
        </a:prstGeom>
      </xdr:spPr>
    </xdr:pic>
    <xdr:clientData/>
  </xdr:twoCellAnchor>
  <xdr:twoCellAnchor editAs="oneCell">
    <xdr:from>
      <xdr:col>22</xdr:col>
      <xdr:colOff>73025</xdr:colOff>
      <xdr:row>5</xdr:row>
      <xdr:rowOff>165100</xdr:rowOff>
    </xdr:from>
    <xdr:to>
      <xdr:col>23</xdr:col>
      <xdr:colOff>3588</xdr:colOff>
      <xdr:row>7</xdr:row>
      <xdr:rowOff>127000</xdr:rowOff>
    </xdr:to>
    <xdr:pic>
      <xdr:nvPicPr>
        <xdr:cNvPr id="3" name="Image 2">
          <a:extLst>
            <a:ext uri="{FF2B5EF4-FFF2-40B4-BE49-F238E27FC236}">
              <a16:creationId xmlns:a16="http://schemas.microsoft.com/office/drawing/2014/main" id="{56CF5F9E-8D08-4865-8279-F60167358F5E}"/>
            </a:ext>
          </a:extLst>
        </xdr:cNvPr>
        <xdr:cNvPicPr>
          <a:picLocks noChangeAspect="1"/>
        </xdr:cNvPicPr>
      </xdr:nvPicPr>
      <xdr:blipFill>
        <a:blip xmlns:r="http://schemas.openxmlformats.org/officeDocument/2006/relationships" r:embed="rId2"/>
        <a:stretch>
          <a:fillRect/>
        </a:stretch>
      </xdr:blipFill>
      <xdr:spPr>
        <a:xfrm>
          <a:off x="21389975" y="3956050"/>
          <a:ext cx="844963" cy="609600"/>
        </a:xfrm>
        <a:prstGeom prst="rect">
          <a:avLst/>
        </a:prstGeom>
      </xdr:spPr>
    </xdr:pic>
    <xdr:clientData/>
  </xdr:twoCellAnchor>
  <xdr:twoCellAnchor editAs="oneCell">
    <xdr:from>
      <xdr:col>38</xdr:col>
      <xdr:colOff>593725</xdr:colOff>
      <xdr:row>6</xdr:row>
      <xdr:rowOff>82550</xdr:rowOff>
    </xdr:from>
    <xdr:to>
      <xdr:col>39</xdr:col>
      <xdr:colOff>546221</xdr:colOff>
      <xdr:row>7</xdr:row>
      <xdr:rowOff>298534</xdr:rowOff>
    </xdr:to>
    <xdr:pic>
      <xdr:nvPicPr>
        <xdr:cNvPr id="4" name="Image 3">
          <a:extLst>
            <a:ext uri="{FF2B5EF4-FFF2-40B4-BE49-F238E27FC236}">
              <a16:creationId xmlns:a16="http://schemas.microsoft.com/office/drawing/2014/main" id="{2E56DC02-C7C1-400E-806B-6CFAA6B04309}"/>
            </a:ext>
          </a:extLst>
        </xdr:cNvPr>
        <xdr:cNvPicPr>
          <a:picLocks noChangeAspect="1"/>
        </xdr:cNvPicPr>
      </xdr:nvPicPr>
      <xdr:blipFill>
        <a:blip xmlns:r="http://schemas.openxmlformats.org/officeDocument/2006/relationships" r:embed="rId3"/>
        <a:stretch>
          <a:fillRect/>
        </a:stretch>
      </xdr:blipFill>
      <xdr:spPr>
        <a:xfrm>
          <a:off x="38855650" y="4140200"/>
          <a:ext cx="866896" cy="5969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342900</xdr:colOff>
      <xdr:row>142</xdr:row>
      <xdr:rowOff>1</xdr:rowOff>
    </xdr:from>
    <xdr:to>
      <xdr:col>4</xdr:col>
      <xdr:colOff>31857</xdr:colOff>
      <xdr:row>147</xdr:row>
      <xdr:rowOff>95250</xdr:rowOff>
    </xdr:to>
    <xdr:pic>
      <xdr:nvPicPr>
        <xdr:cNvPr id="2" name="Image 1" descr="canva - associer les couleurs - graphisme - design">
          <a:extLst>
            <a:ext uri="{FF2B5EF4-FFF2-40B4-BE49-F238E27FC236}">
              <a16:creationId xmlns:a16="http://schemas.microsoft.com/office/drawing/2014/main" id="{7A273D99-415E-41D6-BD1E-CEBDCF72B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 y="31851601"/>
          <a:ext cx="2565507"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492816</xdr:colOff>
      <xdr:row>155</xdr:row>
      <xdr:rowOff>161924</xdr:rowOff>
    </xdr:from>
    <xdr:to>
      <xdr:col>4</xdr:col>
      <xdr:colOff>76200</xdr:colOff>
      <xdr:row>164</xdr:row>
      <xdr:rowOff>69504</xdr:rowOff>
    </xdr:to>
    <xdr:pic>
      <xdr:nvPicPr>
        <xdr:cNvPr id="3" name="Image 2" descr="canva - nature - associer les couleurs - graphisme - design">
          <a:extLst>
            <a:ext uri="{FF2B5EF4-FFF2-40B4-BE49-F238E27FC236}">
              <a16:creationId xmlns:a16="http://schemas.microsoft.com/office/drawing/2014/main" id="{E6AC642F-B590-4323-A11B-FB16458E05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1016" y="34832924"/>
          <a:ext cx="2459934" cy="179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295275</xdr:colOff>
      <xdr:row>177</xdr:row>
      <xdr:rowOff>123824</xdr:rowOff>
    </xdr:from>
    <xdr:to>
      <xdr:col>4</xdr:col>
      <xdr:colOff>361861</xdr:colOff>
      <xdr:row>186</xdr:row>
      <xdr:rowOff>133350</xdr:rowOff>
    </xdr:to>
    <xdr:pic>
      <xdr:nvPicPr>
        <xdr:cNvPr id="4" name="Image 3" descr="canva - associer les couleurs - graphisme - design - nature">
          <a:extLst>
            <a:ext uri="{FF2B5EF4-FFF2-40B4-BE49-F238E27FC236}">
              <a16:creationId xmlns:a16="http://schemas.microsoft.com/office/drawing/2014/main" id="{7B708B7E-F358-4F5A-B55D-EA10E4D16D3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33475" y="39414449"/>
          <a:ext cx="2943136" cy="180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409575</xdr:colOff>
      <xdr:row>188</xdr:row>
      <xdr:rowOff>104775</xdr:rowOff>
    </xdr:from>
    <xdr:to>
      <xdr:col>4</xdr:col>
      <xdr:colOff>419100</xdr:colOff>
      <xdr:row>197</xdr:row>
      <xdr:rowOff>129643</xdr:rowOff>
    </xdr:to>
    <xdr:pic>
      <xdr:nvPicPr>
        <xdr:cNvPr id="5" name="Image 4" descr="canva - associer couleurs - graphisme - design - nature">
          <a:extLst>
            <a:ext uri="{FF2B5EF4-FFF2-40B4-BE49-F238E27FC236}">
              <a16:creationId xmlns:a16="http://schemas.microsoft.com/office/drawing/2014/main" id="{05C8F030-BF62-40DA-A520-CD4F3907A57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47775" y="41595675"/>
          <a:ext cx="2886075" cy="1825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199</xdr:row>
      <xdr:rowOff>104775</xdr:rowOff>
    </xdr:from>
    <xdr:to>
      <xdr:col>4</xdr:col>
      <xdr:colOff>225272</xdr:colOff>
      <xdr:row>208</xdr:row>
      <xdr:rowOff>0</xdr:rowOff>
    </xdr:to>
    <xdr:pic>
      <xdr:nvPicPr>
        <xdr:cNvPr id="6" name="Image 5" descr="canva - design - graphisme - associer les couleurs ">
          <a:extLst>
            <a:ext uri="{FF2B5EF4-FFF2-40B4-BE49-F238E27FC236}">
              <a16:creationId xmlns:a16="http://schemas.microsoft.com/office/drawing/2014/main" id="{0D703F4B-E3FD-4754-85AB-E3787D37E96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38250" y="43795950"/>
          <a:ext cx="2701772"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210</xdr:row>
      <xdr:rowOff>114300</xdr:rowOff>
    </xdr:from>
    <xdr:to>
      <xdr:col>4</xdr:col>
      <xdr:colOff>190500</xdr:colOff>
      <xdr:row>219</xdr:row>
      <xdr:rowOff>47711</xdr:rowOff>
    </xdr:to>
    <xdr:pic>
      <xdr:nvPicPr>
        <xdr:cNvPr id="7" name="Image 6" descr="canva - associer les couleurs - graphisme - design">
          <a:extLst>
            <a:ext uri="{FF2B5EF4-FFF2-40B4-BE49-F238E27FC236}">
              <a16:creationId xmlns:a16="http://schemas.microsoft.com/office/drawing/2014/main" id="{E218E070-41B9-4CC8-8F1C-910C2F2D034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43000" y="46005750"/>
          <a:ext cx="2762250" cy="17336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222</xdr:row>
      <xdr:rowOff>114300</xdr:rowOff>
    </xdr:from>
    <xdr:to>
      <xdr:col>3</xdr:col>
      <xdr:colOff>681607</xdr:colOff>
      <xdr:row>230</xdr:row>
      <xdr:rowOff>19050</xdr:rowOff>
    </xdr:to>
    <xdr:pic>
      <xdr:nvPicPr>
        <xdr:cNvPr id="8" name="Image 7" descr="canva - associer les couleurs - graphisme - design ">
          <a:extLst>
            <a:ext uri="{FF2B5EF4-FFF2-40B4-BE49-F238E27FC236}">
              <a16:creationId xmlns:a16="http://schemas.microsoft.com/office/drawing/2014/main" id="{4FA7A033-210D-4AF0-9F7A-69FEB0CE333E}"/>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19200" y="48406050"/>
          <a:ext cx="2338957"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438150</xdr:colOff>
      <xdr:row>232</xdr:row>
      <xdr:rowOff>28575</xdr:rowOff>
    </xdr:from>
    <xdr:to>
      <xdr:col>4</xdr:col>
      <xdr:colOff>531573</xdr:colOff>
      <xdr:row>241</xdr:row>
      <xdr:rowOff>104775</xdr:rowOff>
    </xdr:to>
    <xdr:pic>
      <xdr:nvPicPr>
        <xdr:cNvPr id="9" name="Image 8" descr="canva - associer les couleurs - design - graphisme ">
          <a:extLst>
            <a:ext uri="{FF2B5EF4-FFF2-40B4-BE49-F238E27FC236}">
              <a16:creationId xmlns:a16="http://schemas.microsoft.com/office/drawing/2014/main" id="{BCBF2486-864C-416E-9783-7793FF3FA3C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76350" y="50320575"/>
          <a:ext cx="2969973" cy="187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390525</xdr:colOff>
      <xdr:row>243</xdr:row>
      <xdr:rowOff>95250</xdr:rowOff>
    </xdr:from>
    <xdr:to>
      <xdr:col>4</xdr:col>
      <xdr:colOff>291173</xdr:colOff>
      <xdr:row>252</xdr:row>
      <xdr:rowOff>38100</xdr:rowOff>
    </xdr:to>
    <xdr:pic>
      <xdr:nvPicPr>
        <xdr:cNvPr id="10" name="Image 9" descr="canva - associer les couleurs - design - graphisme ">
          <a:extLst>
            <a:ext uri="{FF2B5EF4-FFF2-40B4-BE49-F238E27FC236}">
              <a16:creationId xmlns:a16="http://schemas.microsoft.com/office/drawing/2014/main" id="{A1257C95-72F2-4398-90A5-9606691822C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28725" y="52587525"/>
          <a:ext cx="2777198"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255</xdr:row>
      <xdr:rowOff>9525</xdr:rowOff>
    </xdr:from>
    <xdr:to>
      <xdr:col>4</xdr:col>
      <xdr:colOff>242730</xdr:colOff>
      <xdr:row>263</xdr:row>
      <xdr:rowOff>76201</xdr:rowOff>
    </xdr:to>
    <xdr:pic>
      <xdr:nvPicPr>
        <xdr:cNvPr id="11" name="Image 10" descr="canva - associer les couleurs - graphisme - design ">
          <a:extLst>
            <a:ext uri="{FF2B5EF4-FFF2-40B4-BE49-F238E27FC236}">
              <a16:creationId xmlns:a16="http://schemas.microsoft.com/office/drawing/2014/main" id="{AA6F1F8B-046E-47BA-A832-7078EF25D30F}"/>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85875" y="54902100"/>
          <a:ext cx="2671605" cy="1666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276226</xdr:colOff>
      <xdr:row>265</xdr:row>
      <xdr:rowOff>95249</xdr:rowOff>
    </xdr:from>
    <xdr:to>
      <xdr:col>4</xdr:col>
      <xdr:colOff>38100</xdr:colOff>
      <xdr:row>273</xdr:row>
      <xdr:rowOff>140974</xdr:rowOff>
    </xdr:to>
    <xdr:pic>
      <xdr:nvPicPr>
        <xdr:cNvPr id="12" name="Image 11" descr="canva - associer les couleurs - graphisme - design">
          <a:extLst>
            <a:ext uri="{FF2B5EF4-FFF2-40B4-BE49-F238E27FC236}">
              <a16:creationId xmlns:a16="http://schemas.microsoft.com/office/drawing/2014/main" id="{C1A73AAB-FC2F-410E-B0AE-72BC749F5D8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114426" y="56988074"/>
          <a:ext cx="2638424" cy="164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277</xdr:row>
      <xdr:rowOff>76200</xdr:rowOff>
    </xdr:from>
    <xdr:to>
      <xdr:col>4</xdr:col>
      <xdr:colOff>59338</xdr:colOff>
      <xdr:row>285</xdr:row>
      <xdr:rowOff>57150</xdr:rowOff>
    </xdr:to>
    <xdr:pic>
      <xdr:nvPicPr>
        <xdr:cNvPr id="13" name="Image 12" descr="canva - associer les couleurs - graphisme - design">
          <a:extLst>
            <a:ext uri="{FF2B5EF4-FFF2-40B4-BE49-F238E27FC236}">
              <a16:creationId xmlns:a16="http://schemas.microsoft.com/office/drawing/2014/main" id="{B92BCD5A-6C7E-4DB7-9D42-AA4DEF05C945}"/>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38250" y="59369325"/>
          <a:ext cx="2535838"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288</xdr:row>
      <xdr:rowOff>85725</xdr:rowOff>
    </xdr:from>
    <xdr:to>
      <xdr:col>3</xdr:col>
      <xdr:colOff>642687</xdr:colOff>
      <xdr:row>295</xdr:row>
      <xdr:rowOff>114300</xdr:rowOff>
    </xdr:to>
    <xdr:pic>
      <xdr:nvPicPr>
        <xdr:cNvPr id="14" name="Image 13" descr="canva - associer les couleurs - design - graphisme">
          <a:extLst>
            <a:ext uri="{FF2B5EF4-FFF2-40B4-BE49-F238E27FC236}">
              <a16:creationId xmlns:a16="http://schemas.microsoft.com/office/drawing/2014/main" id="{B55DC3A2-8AF5-4DD0-89A9-8809072F07F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85875" y="61579125"/>
          <a:ext cx="2233362"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299</xdr:row>
      <xdr:rowOff>0</xdr:rowOff>
    </xdr:from>
    <xdr:to>
      <xdr:col>4</xdr:col>
      <xdr:colOff>57150</xdr:colOff>
      <xdr:row>307</xdr:row>
      <xdr:rowOff>109379</xdr:rowOff>
    </xdr:to>
    <xdr:pic>
      <xdr:nvPicPr>
        <xdr:cNvPr id="15" name="Image 14" descr="canva - associer les couleurs - graphisme - design">
          <a:extLst>
            <a:ext uri="{FF2B5EF4-FFF2-40B4-BE49-F238E27FC236}">
              <a16:creationId xmlns:a16="http://schemas.microsoft.com/office/drawing/2014/main" id="{19A69B40-8CA7-4578-A99A-9B1F572EF8B8}"/>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47750" y="63693675"/>
          <a:ext cx="2724150" cy="1709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310</xdr:row>
      <xdr:rowOff>47624</xdr:rowOff>
    </xdr:from>
    <xdr:to>
      <xdr:col>3</xdr:col>
      <xdr:colOff>630018</xdr:colOff>
      <xdr:row>317</xdr:row>
      <xdr:rowOff>152399</xdr:rowOff>
    </xdr:to>
    <xdr:pic>
      <xdr:nvPicPr>
        <xdr:cNvPr id="16" name="Image 15" descr="canva - associer les couleurs - graphisme - design">
          <a:extLst>
            <a:ext uri="{FF2B5EF4-FFF2-40B4-BE49-F238E27FC236}">
              <a16:creationId xmlns:a16="http://schemas.microsoft.com/office/drawing/2014/main" id="{D34E05E5-1A3C-42AF-AF4E-98A579DD16B7}"/>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152525" y="65941574"/>
          <a:ext cx="2354043"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419100</xdr:colOff>
      <xdr:row>321</xdr:row>
      <xdr:rowOff>19050</xdr:rowOff>
    </xdr:from>
    <xdr:to>
      <xdr:col>3</xdr:col>
      <xdr:colOff>733425</xdr:colOff>
      <xdr:row>328</xdr:row>
      <xdr:rowOff>122962</xdr:rowOff>
    </xdr:to>
    <xdr:pic>
      <xdr:nvPicPr>
        <xdr:cNvPr id="17" name="Image 16" descr="canva - associer les couleurs - graphisme - design">
          <a:extLst>
            <a:ext uri="{FF2B5EF4-FFF2-40B4-BE49-F238E27FC236}">
              <a16:creationId xmlns:a16="http://schemas.microsoft.com/office/drawing/2014/main" id="{B142B6B3-8F58-43D7-B7D7-F2F36EA8492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257300" y="68113275"/>
          <a:ext cx="2352675" cy="150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332</xdr:row>
      <xdr:rowOff>0</xdr:rowOff>
    </xdr:from>
    <xdr:to>
      <xdr:col>3</xdr:col>
      <xdr:colOff>600668</xdr:colOff>
      <xdr:row>339</xdr:row>
      <xdr:rowOff>152400</xdr:rowOff>
    </xdr:to>
    <xdr:pic>
      <xdr:nvPicPr>
        <xdr:cNvPr id="18" name="Image 17" descr="canva - associer les couleurs - design - graphisme">
          <a:extLst>
            <a:ext uri="{FF2B5EF4-FFF2-40B4-BE49-F238E27FC236}">
              <a16:creationId xmlns:a16="http://schemas.microsoft.com/office/drawing/2014/main" id="{8CF10470-B508-498C-97AF-8A3736677A5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047750" y="70294500"/>
          <a:ext cx="2429468" cy="1552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333375</xdr:colOff>
      <xdr:row>343</xdr:row>
      <xdr:rowOff>38100</xdr:rowOff>
    </xdr:from>
    <xdr:to>
      <xdr:col>3</xdr:col>
      <xdr:colOff>724493</xdr:colOff>
      <xdr:row>351</xdr:row>
      <xdr:rowOff>0</xdr:rowOff>
    </xdr:to>
    <xdr:pic>
      <xdr:nvPicPr>
        <xdr:cNvPr id="19" name="Image 18" descr="canva - associer les couleurs - design - graphisme">
          <a:extLst>
            <a:ext uri="{FF2B5EF4-FFF2-40B4-BE49-F238E27FC236}">
              <a16:creationId xmlns:a16="http://schemas.microsoft.com/office/drawing/2014/main" id="{14322D1F-E65C-468B-A280-C3F4B3C5181C}"/>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171575" y="72532875"/>
          <a:ext cx="2429468"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276225</xdr:colOff>
      <xdr:row>354</xdr:row>
      <xdr:rowOff>1</xdr:rowOff>
    </xdr:from>
    <xdr:to>
      <xdr:col>3</xdr:col>
      <xdr:colOff>757853</xdr:colOff>
      <xdr:row>362</xdr:row>
      <xdr:rowOff>19051</xdr:rowOff>
    </xdr:to>
    <xdr:pic>
      <xdr:nvPicPr>
        <xdr:cNvPr id="20" name="Image 19" descr="canva - associer les couleurs - graphisme - design ">
          <a:extLst>
            <a:ext uri="{FF2B5EF4-FFF2-40B4-BE49-F238E27FC236}">
              <a16:creationId xmlns:a16="http://schemas.microsoft.com/office/drawing/2014/main" id="{FC1692DF-43D7-4678-8E57-A9701DBD2ED6}"/>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14425" y="74695051"/>
          <a:ext cx="2519978"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228601</xdr:colOff>
      <xdr:row>365</xdr:row>
      <xdr:rowOff>0</xdr:rowOff>
    </xdr:from>
    <xdr:to>
      <xdr:col>3</xdr:col>
      <xdr:colOff>680059</xdr:colOff>
      <xdr:row>373</xdr:row>
      <xdr:rowOff>0</xdr:rowOff>
    </xdr:to>
    <xdr:pic>
      <xdr:nvPicPr>
        <xdr:cNvPr id="21" name="Image 20" descr="canva - associer les couleurs - design - graphisme">
          <a:extLst>
            <a:ext uri="{FF2B5EF4-FFF2-40B4-BE49-F238E27FC236}">
              <a16:creationId xmlns:a16="http://schemas.microsoft.com/office/drawing/2014/main" id="{E06C14FB-1FE1-455D-A9AF-6A910030A81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066801" y="76895325"/>
          <a:ext cx="2489808"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342900</xdr:colOff>
      <xdr:row>166</xdr:row>
      <xdr:rowOff>123825</xdr:rowOff>
    </xdr:from>
    <xdr:to>
      <xdr:col>4</xdr:col>
      <xdr:colOff>295275</xdr:colOff>
      <xdr:row>175</xdr:row>
      <xdr:rowOff>99336</xdr:rowOff>
    </xdr:to>
    <xdr:pic>
      <xdr:nvPicPr>
        <xdr:cNvPr id="22" name="Image 21" descr="canva - associer les couleurs - graphisme - design - nature">
          <a:extLst>
            <a:ext uri="{FF2B5EF4-FFF2-40B4-BE49-F238E27FC236}">
              <a16:creationId xmlns:a16="http://schemas.microsoft.com/office/drawing/2014/main" id="{247DC808-F2A3-4EF3-B8DF-94579A6BE20D}"/>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181100" y="37118925"/>
          <a:ext cx="2828925" cy="1870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361950</xdr:colOff>
      <xdr:row>378</xdr:row>
      <xdr:rowOff>180976</xdr:rowOff>
    </xdr:from>
    <xdr:to>
      <xdr:col>4</xdr:col>
      <xdr:colOff>180830</xdr:colOff>
      <xdr:row>384</xdr:row>
      <xdr:rowOff>133350</xdr:rowOff>
    </xdr:to>
    <xdr:pic>
      <xdr:nvPicPr>
        <xdr:cNvPr id="23" name="Image 22">
          <a:extLst>
            <a:ext uri="{FF2B5EF4-FFF2-40B4-BE49-F238E27FC236}">
              <a16:creationId xmlns:a16="http://schemas.microsoft.com/office/drawing/2014/main" id="{D4A776D2-11B5-41E2-8456-A3F21341FEE0}"/>
            </a:ext>
          </a:extLst>
        </xdr:cNvPr>
        <xdr:cNvPicPr>
          <a:picLocks noChangeAspect="1"/>
        </xdr:cNvPicPr>
      </xdr:nvPicPr>
      <xdr:blipFill>
        <a:blip xmlns:r="http://schemas.openxmlformats.org/officeDocument/2006/relationships" r:embed="rId22"/>
        <a:stretch>
          <a:fillRect/>
        </a:stretch>
      </xdr:blipFill>
      <xdr:spPr>
        <a:xfrm>
          <a:off x="1200150" y="79676626"/>
          <a:ext cx="2695430" cy="1152524"/>
        </a:xfrm>
        <a:prstGeom prst="rect">
          <a:avLst/>
        </a:prstGeom>
      </xdr:spPr>
    </xdr:pic>
    <xdr:clientData/>
  </xdr:twoCellAnchor>
  <xdr:twoCellAnchor>
    <xdr:from>
      <xdr:col>1</xdr:col>
      <xdr:colOff>323850</xdr:colOff>
      <xdr:row>389</xdr:row>
      <xdr:rowOff>85726</xdr:rowOff>
    </xdr:from>
    <xdr:to>
      <xdr:col>4</xdr:col>
      <xdr:colOff>180975</xdr:colOff>
      <xdr:row>395</xdr:row>
      <xdr:rowOff>154454</xdr:rowOff>
    </xdr:to>
    <xdr:pic>
      <xdr:nvPicPr>
        <xdr:cNvPr id="24" name="Image 23">
          <a:extLst>
            <a:ext uri="{FF2B5EF4-FFF2-40B4-BE49-F238E27FC236}">
              <a16:creationId xmlns:a16="http://schemas.microsoft.com/office/drawing/2014/main" id="{1868A5D0-3E2A-4D76-8499-BB65E58D3030}"/>
            </a:ext>
          </a:extLst>
        </xdr:cNvPr>
        <xdr:cNvPicPr>
          <a:picLocks noChangeAspect="1"/>
        </xdr:cNvPicPr>
      </xdr:nvPicPr>
      <xdr:blipFill>
        <a:blip xmlns:r="http://schemas.openxmlformats.org/officeDocument/2006/relationships" r:embed="rId23"/>
        <a:stretch>
          <a:fillRect/>
        </a:stretch>
      </xdr:blipFill>
      <xdr:spPr>
        <a:xfrm>
          <a:off x="1162050" y="81781651"/>
          <a:ext cx="2733675" cy="1268878"/>
        </a:xfrm>
        <a:prstGeom prst="rect">
          <a:avLst/>
        </a:prstGeom>
      </xdr:spPr>
    </xdr:pic>
    <xdr:clientData/>
  </xdr:twoCellAnchor>
  <xdr:twoCellAnchor>
    <xdr:from>
      <xdr:col>1</xdr:col>
      <xdr:colOff>457200</xdr:colOff>
      <xdr:row>401</xdr:row>
      <xdr:rowOff>0</xdr:rowOff>
    </xdr:from>
    <xdr:to>
      <xdr:col>4</xdr:col>
      <xdr:colOff>156621</xdr:colOff>
      <xdr:row>406</xdr:row>
      <xdr:rowOff>47625</xdr:rowOff>
    </xdr:to>
    <xdr:pic>
      <xdr:nvPicPr>
        <xdr:cNvPr id="25" name="Image 24">
          <a:extLst>
            <a:ext uri="{FF2B5EF4-FFF2-40B4-BE49-F238E27FC236}">
              <a16:creationId xmlns:a16="http://schemas.microsoft.com/office/drawing/2014/main" id="{55BBE158-46B8-43E2-B44D-3C82154D7FAA}"/>
            </a:ext>
          </a:extLst>
        </xdr:cNvPr>
        <xdr:cNvPicPr>
          <a:picLocks noChangeAspect="1"/>
        </xdr:cNvPicPr>
      </xdr:nvPicPr>
      <xdr:blipFill>
        <a:blip xmlns:r="http://schemas.openxmlformats.org/officeDocument/2006/relationships" r:embed="rId24"/>
        <a:stretch>
          <a:fillRect/>
        </a:stretch>
      </xdr:blipFill>
      <xdr:spPr>
        <a:xfrm>
          <a:off x="1295400" y="84096225"/>
          <a:ext cx="2575971" cy="1047750"/>
        </a:xfrm>
        <a:prstGeom prst="rect">
          <a:avLst/>
        </a:prstGeom>
      </xdr:spPr>
    </xdr:pic>
    <xdr:clientData/>
  </xdr:twoCellAnchor>
  <xdr:twoCellAnchor>
    <xdr:from>
      <xdr:col>1</xdr:col>
      <xdr:colOff>495300</xdr:colOff>
      <xdr:row>411</xdr:row>
      <xdr:rowOff>104776</xdr:rowOff>
    </xdr:from>
    <xdr:to>
      <xdr:col>4</xdr:col>
      <xdr:colOff>28575</xdr:colOff>
      <xdr:row>417</xdr:row>
      <xdr:rowOff>82964</xdr:rowOff>
    </xdr:to>
    <xdr:pic>
      <xdr:nvPicPr>
        <xdr:cNvPr id="26" name="Image 25">
          <a:extLst>
            <a:ext uri="{FF2B5EF4-FFF2-40B4-BE49-F238E27FC236}">
              <a16:creationId xmlns:a16="http://schemas.microsoft.com/office/drawing/2014/main" id="{2A718754-43A9-4C4B-A8A3-C978072B711B}"/>
            </a:ext>
          </a:extLst>
        </xdr:cNvPr>
        <xdr:cNvPicPr>
          <a:picLocks noChangeAspect="1"/>
        </xdr:cNvPicPr>
      </xdr:nvPicPr>
      <xdr:blipFill>
        <a:blip xmlns:r="http://schemas.openxmlformats.org/officeDocument/2006/relationships" r:embed="rId25"/>
        <a:stretch>
          <a:fillRect/>
        </a:stretch>
      </xdr:blipFill>
      <xdr:spPr>
        <a:xfrm>
          <a:off x="1333500" y="86201251"/>
          <a:ext cx="2409825" cy="1178338"/>
        </a:xfrm>
        <a:prstGeom prst="rect">
          <a:avLst/>
        </a:prstGeom>
      </xdr:spPr>
    </xdr:pic>
    <xdr:clientData/>
  </xdr:twoCellAnchor>
  <xdr:twoCellAnchor editAs="oneCell">
    <xdr:from>
      <xdr:col>10</xdr:col>
      <xdr:colOff>638175</xdr:colOff>
      <xdr:row>155</xdr:row>
      <xdr:rowOff>38100</xdr:rowOff>
    </xdr:from>
    <xdr:to>
      <xdr:col>15</xdr:col>
      <xdr:colOff>124285</xdr:colOff>
      <xdr:row>172</xdr:row>
      <xdr:rowOff>19553</xdr:rowOff>
    </xdr:to>
    <xdr:pic>
      <xdr:nvPicPr>
        <xdr:cNvPr id="27" name="Image 26">
          <a:extLst>
            <a:ext uri="{FF2B5EF4-FFF2-40B4-BE49-F238E27FC236}">
              <a16:creationId xmlns:a16="http://schemas.microsoft.com/office/drawing/2014/main" id="{77195DB0-150B-4809-8799-5105B4952609}"/>
            </a:ext>
          </a:extLst>
        </xdr:cNvPr>
        <xdr:cNvPicPr>
          <a:picLocks noChangeAspect="1"/>
        </xdr:cNvPicPr>
      </xdr:nvPicPr>
      <xdr:blipFill>
        <a:blip xmlns:r="http://schemas.openxmlformats.org/officeDocument/2006/relationships" r:embed="rId26"/>
        <a:stretch>
          <a:fillRect/>
        </a:stretch>
      </xdr:blipFill>
      <xdr:spPr>
        <a:xfrm>
          <a:off x="8801100" y="34709100"/>
          <a:ext cx="3677110" cy="3600953"/>
        </a:xfrm>
        <a:prstGeom prst="rect">
          <a:avLst/>
        </a:prstGeom>
      </xdr:spPr>
    </xdr:pic>
    <xdr:clientData/>
  </xdr:twoCellAnchor>
  <xdr:twoCellAnchor editAs="oneCell">
    <xdr:from>
      <xdr:col>10</xdr:col>
      <xdr:colOff>628650</xdr:colOff>
      <xdr:row>184</xdr:row>
      <xdr:rowOff>85725</xdr:rowOff>
    </xdr:from>
    <xdr:to>
      <xdr:col>14</xdr:col>
      <xdr:colOff>743391</xdr:colOff>
      <xdr:row>198</xdr:row>
      <xdr:rowOff>38484</xdr:rowOff>
    </xdr:to>
    <xdr:pic>
      <xdr:nvPicPr>
        <xdr:cNvPr id="28" name="Image 27">
          <a:extLst>
            <a:ext uri="{FF2B5EF4-FFF2-40B4-BE49-F238E27FC236}">
              <a16:creationId xmlns:a16="http://schemas.microsoft.com/office/drawing/2014/main" id="{74B3ABF2-B3A8-4278-85E1-2A0E44C5F408}"/>
            </a:ext>
          </a:extLst>
        </xdr:cNvPr>
        <xdr:cNvPicPr>
          <a:picLocks noChangeAspect="1"/>
        </xdr:cNvPicPr>
      </xdr:nvPicPr>
      <xdr:blipFill>
        <a:blip xmlns:r="http://schemas.openxmlformats.org/officeDocument/2006/relationships" r:embed="rId27"/>
        <a:stretch>
          <a:fillRect/>
        </a:stretch>
      </xdr:blipFill>
      <xdr:spPr>
        <a:xfrm>
          <a:off x="8791575" y="40776525"/>
          <a:ext cx="3467541" cy="27531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E53446-A09C-4EA9-83BC-DA0A90A6E02B}" name="Matrice_EGALIM5" displayName="Matrice_EGALIM5" ref="C6:R159" headerRowDxfId="20" dataDxfId="18" totalsRowDxfId="16" headerRowBorderDxfId="19" tableBorderDxfId="17" headerRowCellStyle="Normal 2 2 3 2" dataCellStyle="Normal 2 2 3 2">
  <tableColumns count="16">
    <tableColumn id="1" xr3:uid="{D675821B-0E5C-4EFC-A8D2-6DE62A83B98D}" name="Q122" dataDxfId="15" dataCellStyle="Normal 2 2 3 2"/>
    <tableColumn id="2" xr3:uid="{C8035A53-94B4-4BF9-B764-9BCF27BB9A0D}" name="122" dataDxfId="14" dataCellStyle="Normal 2 2 3 2"/>
    <tableColumn id="3" xr3:uid="{545646E0-565A-4208-A2E3-A33C91C6FAD0}" name="Acceptabilité convives" dataDxfId="13" dataCellStyle="Normal 2 2 3 2"/>
    <tableColumn id="4" xr3:uid="{E433D306-4D07-4211-A9FB-A03903905AC2}" name="Pourquoi l’acceptabilité est-elle un critère d’achat ?" dataDxfId="12" dataCellStyle="Normal 2 2 3 2"/>
    <tableColumn id="5" xr3:uid="{5FD8A420-F7A4-4C77-A1AE-FEB75CD63C28}" name="Sur le terrain, que dois-tu faire ou vérifier pour « Acceptabilité convives » ?" dataDxfId="11" dataCellStyle="Normal 2 2 3 2"/>
    <tableColumn id="6" xr3:uid="{0FA47AA7-B231-4B8D-A77F-7CFFCCBAE1F9}" name="Explique l’enjeu de « Acceptabilité convives » : conséquence pratique, risque si l’on ne le maîtrise pas, preuve attendue et décision terrain que le gestionnaire ou l’acheteur doit prendre. Rattache la réponse aux contraintes de production, de service ou " dataDxfId="10" dataCellStyle="Normal 2 2 3 2"/>
    <tableColumn id="7" xr3:uid="{62717072-1350-4DBD-89C5-D3041ECAD425}" name="Réponds avec des mots simples : acceptabilité, convives, gaspillage, produit. Dis ce que tu fais, ce que tu contrôles et quelle preuve tu gardes." dataDxfId="9" dataCellStyle="Normal 2 2 3 2"/>
    <tableColumn id="8" xr3:uid="{E11A6C5C-4B44-41D7-8E76-4A6E65B1ADCB}" name="L’achat doit relier qualité produit, recette, texture, culture alimentaire, communication, test convives et mesure des restes." dataDxfId="8" dataCellStyle="Normal 2 2 3 2"/>
    <tableColumn id="9" xr3:uid="{12649CAC-8EA8-46CF-84B4-7668B81CEDD4}" name="Un produit durable non consommé crée du gaspillage." dataDxfId="7" dataCellStyle="Normal 2 2 3 2"/>
    <tableColumn id="10" xr3:uid="{0C8A8A11-0A7D-4A5A-A1FA-84EC8EED5087}" name="culture alimentaire → communication → test convives → mesure restes" dataDxfId="6" dataCellStyle="Normal 2 2 3 2"/>
    <tableColumn id="11" xr3:uid="{97E8DFAD-05E1-44E3-B58F-2AF3D5A3CA56}" name="acceptabilité → convives → gaspillage → produit" dataDxfId="5" dataCellStyle="Normal 2 2 3 2"/>
    <tableColumn id="12" xr3:uid="{39AA84EE-612D-48D9-AC60-326E12BB307F}" name="Faire citer : acceptabilité, convives, gaspillage, produit." dataDxfId="4" dataCellStyle="Normal 2 2 3 2"/>
    <tableColumn id="13" xr3:uid="{A495DCA4-1213-4343-BF78-17A5A99F61E7}" name="Faire préciser : culture alimentaire, communication, test convives, mesure restes." dataDxfId="3" dataCellStyle="Normal 2 2 3 2"/>
    <tableColumn id="14" xr3:uid="{E349B320-24D5-42F3-B920-D11F6DA6F344}" name="acceptabilité; convives; gaspillage; produit" dataDxfId="2" dataCellStyle="Normal 2 2 3 2"/>
    <tableColumn id="15" xr3:uid="{788D7782-E776-40F3-905C-169A46F6BBA5}" name="culture alimentaire; communication; test convives; mesure restes" dataDxfId="1" dataCellStyle="Normal 2 2 3 2"/>
    <tableColumn id="16" xr3:uid="{CE001CCB-2457-463E-8A2E-5D82FC04E5EE}" name="Terrain formateur — Acceptabilité convives : on évalue réalité cuisine centrale/satellites : fabrication, service, acceptabilité convive et contraintes opérationnelles. La réponse doit montrer une décision exploitable, pas une phrase de principe. CFA : ac" dataDxfId="0" dataCellStyle="Normal 2 2 3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792BC5-73C1-4EDB-BA84-FBE9A7703850}" name="Matrice_EGALIM" displayName="Matrice_EGALIM" ref="A27:P177">
  <tableColumns count="16">
    <tableColumn id="1" xr3:uid="{25AE9EE8-C90D-4D13-AD26-613A1CCE07E5}" name="Cle_question"/>
    <tableColumn id="2" xr3:uid="{9F39D77B-C107-465B-A777-B404DEB1EA66}" name="Numero"/>
    <tableColumn id="3" xr3:uid="{082554D6-58B2-49EF-8B63-7A1E7519403C}" name="Domaine"/>
    <tableColumn id="4" xr3:uid="{67FD3479-AE1B-4D8E-AD0C-DC34D67515EF}" name="Question_PRO"/>
    <tableColumn id="5" xr3:uid="{3FE18ACA-EE0F-43D0-AA85-CA6EB53CE850}" name="Question_CFA"/>
    <tableColumn id="6" xr3:uid="{A7258358-638C-4513-83C8-390A98725AE5}" name="Consigne_PRO"/>
    <tableColumn id="7" xr3:uid="{A6CD7822-E2D3-4C40-88A2-C1E8F4AE209C}" name="Consigne_CFA"/>
    <tableColumn id="8" xr3:uid="{93A8F7C1-0177-402F-843B-AA68E2EA7D6B}" name="Reponse_attendue_PRO"/>
    <tableColumn id="9" xr3:uid="{A42CE9E2-979E-4FB9-BB7A-A6C66024F005}" name="Reponse_attendue_CFA"/>
    <tableColumn id="10" xr3:uid="{8DE50A6C-C258-4D09-BCDF-F47CF055BA80}" name="Mnemotechnique_PRO"/>
    <tableColumn id="11" xr3:uid="{1BCB5A7E-97AD-45F3-8294-7C544B38F29C}" name="Mnemotechnique_CFA"/>
    <tableColumn id="12" xr3:uid="{8651EF79-A362-462A-8291-DD8F743FAE94}" name="Conseil formateur CFA"/>
    <tableColumn id="13" xr3:uid="{3992B233-C6CA-42A0-8163-4AE1A55D6405}" name="Conseil formateur PRO"/>
    <tableColumn id="14" xr3:uid="{64D2559D-5FDA-4426-81A2-B9937038B3D2}" name="Résumé attendus CFA"/>
    <tableColumn id="15" xr3:uid="{7CB0C079-A383-41AE-880A-BB63860AEA63}" name="Résumé attendus PRO"/>
    <tableColumn id="16" xr3:uid="{284EE718-F02B-4586-81B1-1958C2D3C36A}" name="Commentair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9D204A-9D58-4116-BA24-FEAC6CEDCD3E}" name="Criteres_EGALIM" displayName="Criteres_EGALIM" ref="A187:AE1687">
  <autoFilter ref="A187:AE1687" xr:uid="{00000000-0009-0000-0100-000002000000}"/>
  <tableColumns count="31">
    <tableColumn id="1" xr3:uid="{DA06B345-B891-49CE-B710-0F2057F3416F}" name="Cle_question"/>
    <tableColumn id="2" xr3:uid="{554A067A-EAAF-40E0-B623-28A7F085AF48}" name="ID_critere"/>
    <tableColumn id="3" xr3:uid="{63DAAB4A-2F54-42E3-AFB4-73F125841502}" name="Famille"/>
    <tableColumn id="4" xr3:uid="{C0C8F823-5095-45A4-A217-632834C38AFC}" name="Niveau"/>
    <tableColumn id="5" xr3:uid="{161AAC32-D5A7-46EE-B15A-DC4D7CD2B23E}" name="Type"/>
    <tableColumn id="6" xr3:uid="{32DEE5A9-DDEB-4545-8421-94901F03234F}" name="Priorite"/>
    <tableColumn id="7" xr3:uid="{3C7EB548-F222-4FD0-B3EE-E1802C3D6B3F}" name="Poids_PRO"/>
    <tableColumn id="8" xr3:uid="{116DAC0E-95CF-4F56-8D76-5CA302F268B9}" name="Poids_CFA"/>
    <tableColumn id="9" xr3:uid="{09555C37-E8BC-4207-A4E3-AC95A71C6890}" name="Manque_PRO"/>
    <tableColumn id="10" xr3:uid="{867FF934-48F5-4FA4-9E58-0C1FCBB59822}" name="Manque_CFA"/>
    <tableColumn id="11" xr3:uid="{592F5DA3-F204-4EA0-BF7F-0039C3970592}" name="Relance_PRO"/>
    <tableColumn id="12" xr3:uid="{E52ABDDC-0FD9-468A-9FFE-70EAFD5CB4E9}" name="Relance_CFA"/>
    <tableColumn id="13" xr3:uid="{A75E8EB1-111B-4A63-A4BC-9B1A1278CD1E}" name="Mot_1"/>
    <tableColumn id="14" xr3:uid="{047B15B5-D850-4BD7-8B24-EDEFDAD8CFA5}" name="Mot_2"/>
    <tableColumn id="15" xr3:uid="{7C75F089-8436-4867-9AD0-C4F3BC4FE8CC}" name="Mot_3"/>
    <tableColumn id="16" xr3:uid="{D20E50E9-CE0D-49BC-828B-B8E457C0EF8D}" name="Mot_4"/>
    <tableColumn id="17" xr3:uid="{2F2A8A0B-8FB2-4E8C-9EF2-51E9B1A3F2BD}" name="Mot_5"/>
    <tableColumn id="18" xr3:uid="{B4ADBA30-AADD-4F57-8EA6-262FD795ACC7}" name="Mot_6"/>
    <tableColumn id="19" xr3:uid="{A96D94B9-6409-4424-9AAA-3918EE51B62C}" name="Mot_7"/>
    <tableColumn id="20" xr3:uid="{002EE64A-1697-4EED-BCD8-402D093A70AE}" name="Mot_8"/>
    <tableColumn id="21" xr3:uid="{5DC56052-9910-4689-99B9-E61742198EFF}" name="Mot_9"/>
    <tableColumn id="22" xr3:uid="{09283B2B-2D03-4B0E-A2AF-B3A6F3F476E0}" name="Mot_10"/>
    <tableColumn id="23" xr3:uid="{4B7D6E95-F179-4F4C-AF0E-E1B22214E346}" name="Mot_11"/>
    <tableColumn id="24" xr3:uid="{9CAC51B6-FDD3-4B78-B20F-DE0097F92CE0}" name="Mot_12"/>
    <tableColumn id="25" xr3:uid="{9D750AE4-60F4-49A1-A381-D9103141164C}" name="Mot_13"/>
    <tableColumn id="26" xr3:uid="{9B32DED6-2D2D-4E2B-B4C4-6AE651EB0C3F}" name="Mot_14"/>
    <tableColumn id="27" xr3:uid="{34FF6F98-E5F0-4C69-8BC4-4EE9E3E4DB5E}" name="Mot_15"/>
    <tableColumn id="28" xr3:uid="{BDBBEF20-0250-436A-8C81-E5909116652F}" name="Mot_16"/>
    <tableColumn id="29" xr3:uid="{8ED7596F-63F3-445D-8E19-CCC708728ABA}" name="Mot_17"/>
    <tableColumn id="30" xr3:uid="{FF85AB57-BF39-4570-8207-E935187511F9}" name="Mot_18"/>
    <tableColumn id="31" xr3:uid="{1F222276-82F6-4596-8B52-88FB79AAA308}" name="Mot_19"/>
  </tableColumns>
  <tableStyleInfo name="TableStyleMedium4"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onbache.fr/syntheses-graphiques-excel-avec-les-emoticones-499.html" TargetMode="External"/><Relationship Id="rId1" Type="http://schemas.openxmlformats.org/officeDocument/2006/relationships/hyperlink" Target="https://everything.fr.softonic.com/"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canva.com/fr_fr/decouvrir/association-de-couleur-tendance-exemple/" TargetMode="External"/><Relationship Id="rId13" Type="http://schemas.openxmlformats.org/officeDocument/2006/relationships/hyperlink" Target="https://www.flickr.com/photos/lolo65/" TargetMode="External"/><Relationship Id="rId18" Type="http://schemas.openxmlformats.org/officeDocument/2006/relationships/hyperlink" Target="https://www.vistaprint.fr/hub/tendances-couleurs" TargetMode="External"/><Relationship Id="rId3" Type="http://schemas.openxmlformats.org/officeDocument/2006/relationships/hyperlink" Target="https://www.laduree.fr/" TargetMode="External"/><Relationship Id="rId7" Type="http://schemas.openxmlformats.org/officeDocument/2006/relationships/hyperlink" Target="https://www.canva.com/fr_fr/decouvrir/code-couleur-usage-signification/" TargetMode="External"/><Relationship Id="rId12" Type="http://schemas.openxmlformats.org/officeDocument/2006/relationships/hyperlink" Target="https://99designs.fr/blog/inspiration-graphique/combinaisons-de-couleurs/" TargetMode="External"/><Relationship Id="rId17" Type="http://schemas.openxmlformats.org/officeDocument/2006/relationships/hyperlink" Target="https://www.flickr.com/photos/johnfish/" TargetMode="External"/><Relationship Id="rId2" Type="http://schemas.openxmlformats.org/officeDocument/2006/relationships/hyperlink" Target="http://www.aquatonic-saint-malo.com/" TargetMode="External"/><Relationship Id="rId16" Type="http://schemas.openxmlformats.org/officeDocument/2006/relationships/hyperlink" Target="https://www.flickr.com/photos/jean-mi83/" TargetMode="External"/><Relationship Id="rId1" Type="http://schemas.openxmlformats.org/officeDocument/2006/relationships/hyperlink" Target="http://www.wolfandson.net/" TargetMode="External"/><Relationship Id="rId6" Type="http://schemas.openxmlformats.org/officeDocument/2006/relationships/hyperlink" Target="https://www.canva.com/fr_fr/decouvrir/comment-creer-la-palette-de-couleurs-de-votre-marque/" TargetMode="External"/><Relationship Id="rId11" Type="http://schemas.openxmlformats.org/officeDocument/2006/relationships/hyperlink" Target="https://www.behance.net/gallery/223506737/Sunwhip-tanning-foam-Brand-identity" TargetMode="External"/><Relationship Id="rId5" Type="http://schemas.openxmlformats.org/officeDocument/2006/relationships/hyperlink" Target="https://www.canva.com/fr_fr/" TargetMode="External"/><Relationship Id="rId15" Type="http://schemas.openxmlformats.org/officeDocument/2006/relationships/hyperlink" Target="https://www.flickr.com/photos/mizzmurray/" TargetMode="External"/><Relationship Id="rId10" Type="http://schemas.openxmlformats.org/officeDocument/2006/relationships/hyperlink" Target="https://www.vistaprint.fr/hub/tendances-couleurs" TargetMode="External"/><Relationship Id="rId19" Type="http://schemas.openxmlformats.org/officeDocument/2006/relationships/drawing" Target="../drawings/drawing2.xml"/><Relationship Id="rId4" Type="http://schemas.openxmlformats.org/officeDocument/2006/relationships/hyperlink" Target="https://www.cinabre-paris.com/fr/" TargetMode="External"/><Relationship Id="rId9" Type="http://schemas.openxmlformats.org/officeDocument/2006/relationships/hyperlink" Target="https://www.canva.com/fr_fr/decouvrir/association-de-couleur-tendance-exemple/" TargetMode="External"/><Relationship Id="rId14" Type="http://schemas.openxmlformats.org/officeDocument/2006/relationships/hyperlink" Target="https://www.flickr.com/photos/sunova_surfbo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88FB-9B00-4835-A1B3-7DA3166B1500}">
  <dimension ref="B1:O32"/>
  <sheetViews>
    <sheetView tabSelected="1" workbookViewId="0">
      <selection activeCell="N17" sqref="N17"/>
    </sheetView>
  </sheetViews>
  <sheetFormatPr baseColWidth="10" defaultRowHeight="15"/>
  <cols>
    <col min="1" max="1" width="5.5" customWidth="1"/>
    <col min="2" max="2" width="29" customWidth="1"/>
    <col min="15" max="15" width="49.5" customWidth="1"/>
  </cols>
  <sheetData>
    <row r="1" spans="2:15" s="38" customFormat="1">
      <c r="B1" s="37"/>
      <c r="C1" s="37"/>
      <c r="D1" s="37"/>
      <c r="E1" s="37"/>
      <c r="F1" s="37"/>
      <c r="G1" s="37"/>
      <c r="H1" s="37"/>
      <c r="I1" s="37"/>
      <c r="J1" s="37"/>
      <c r="K1" s="37"/>
      <c r="L1" s="37"/>
      <c r="M1" s="37"/>
      <c r="N1" s="37"/>
      <c r="O1" s="37"/>
    </row>
    <row r="2" spans="2:15" s="38" customFormat="1" ht="21">
      <c r="B2" s="39" t="s">
        <v>2219</v>
      </c>
      <c r="C2" s="37"/>
      <c r="D2" s="37"/>
      <c r="E2" s="37"/>
      <c r="F2" s="37"/>
      <c r="G2" s="37"/>
      <c r="H2" s="37"/>
      <c r="I2" s="37"/>
      <c r="J2" s="37"/>
      <c r="K2" s="37"/>
      <c r="L2" s="37"/>
      <c r="M2" s="37"/>
      <c r="N2" s="37"/>
      <c r="O2" s="37"/>
    </row>
    <row r="3" spans="2:15" s="38" customFormat="1">
      <c r="B3" s="28" t="s">
        <v>2205</v>
      </c>
      <c r="C3" s="37"/>
      <c r="D3" s="37"/>
      <c r="E3" s="37"/>
      <c r="F3" s="37"/>
      <c r="G3" s="37"/>
      <c r="H3" s="37"/>
      <c r="I3" s="37"/>
      <c r="J3" s="37"/>
      <c r="K3" s="37"/>
      <c r="L3" s="37"/>
      <c r="M3" s="37"/>
      <c r="N3" s="37"/>
      <c r="O3" s="37"/>
    </row>
    <row r="4" spans="2:15" s="38" customFormat="1">
      <c r="B4" s="28"/>
      <c r="C4" s="37"/>
      <c r="D4" s="37"/>
      <c r="E4" s="37"/>
      <c r="F4" s="37"/>
      <c r="G4" s="37"/>
      <c r="H4" s="37"/>
      <c r="I4" s="37"/>
      <c r="J4" s="37"/>
      <c r="K4" s="37"/>
      <c r="L4" s="37"/>
      <c r="M4" s="37"/>
      <c r="N4" s="37"/>
      <c r="O4" s="37"/>
    </row>
    <row r="5" spans="2:15" s="21" customFormat="1" ht="27.95" customHeight="1">
      <c r="B5" s="401" t="s">
        <v>2206</v>
      </c>
      <c r="C5" s="401"/>
      <c r="D5" s="401"/>
      <c r="E5" s="401"/>
      <c r="F5" s="401"/>
      <c r="G5" s="401"/>
      <c r="H5" s="401"/>
      <c r="I5" s="401"/>
      <c r="J5" s="401"/>
      <c r="K5" s="401"/>
      <c r="L5" s="401"/>
      <c r="M5" s="401"/>
      <c r="N5" s="401"/>
      <c r="O5" s="401"/>
    </row>
    <row r="6" spans="2:15" s="21" customFormat="1" ht="42" customHeight="1">
      <c r="B6" s="399" t="s">
        <v>2207</v>
      </c>
      <c r="C6" s="397" t="s">
        <v>2208</v>
      </c>
      <c r="D6" s="34"/>
      <c r="E6" s="34"/>
      <c r="F6" s="34"/>
      <c r="G6" s="34"/>
      <c r="H6" s="34"/>
      <c r="I6" s="34"/>
      <c r="J6" s="34"/>
      <c r="K6" s="33"/>
      <c r="L6" s="33"/>
      <c r="M6" s="33"/>
      <c r="N6" s="33"/>
      <c r="O6" s="33"/>
    </row>
    <row r="7" spans="2:15" s="21" customFormat="1" ht="42" customHeight="1">
      <c r="B7" s="399" t="s">
        <v>2209</v>
      </c>
      <c r="C7" s="397" t="s">
        <v>2210</v>
      </c>
      <c r="D7" s="34"/>
      <c r="E7" s="34"/>
      <c r="F7" s="34"/>
      <c r="G7" s="34"/>
      <c r="H7" s="34"/>
      <c r="I7" s="34"/>
      <c r="J7" s="34"/>
      <c r="K7" s="33"/>
      <c r="L7" s="33"/>
      <c r="M7" s="33"/>
      <c r="N7" s="33"/>
      <c r="O7" s="33"/>
    </row>
    <row r="8" spans="2:15" s="21" customFormat="1" ht="42" customHeight="1">
      <c r="B8" s="399" t="s">
        <v>2211</v>
      </c>
      <c r="C8" s="397" t="s">
        <v>2212</v>
      </c>
      <c r="D8" s="34"/>
      <c r="E8" s="34"/>
      <c r="F8" s="34"/>
      <c r="G8" s="34"/>
      <c r="H8" s="34"/>
      <c r="I8" s="34"/>
      <c r="J8" s="34"/>
      <c r="K8" s="33"/>
      <c r="L8" s="33"/>
      <c r="M8" s="33"/>
      <c r="N8" s="33"/>
      <c r="O8" s="33"/>
    </row>
    <row r="9" spans="2:15" s="21" customFormat="1" ht="42" customHeight="1">
      <c r="B9" s="399" t="s">
        <v>2213</v>
      </c>
      <c r="C9" s="397" t="s">
        <v>2214</v>
      </c>
      <c r="D9" s="34"/>
      <c r="E9" s="34"/>
      <c r="F9" s="34"/>
      <c r="G9" s="34"/>
      <c r="H9" s="34"/>
      <c r="I9" s="34"/>
      <c r="J9" s="34"/>
      <c r="K9" s="33"/>
      <c r="L9" s="33"/>
      <c r="M9" s="33"/>
      <c r="N9" s="33"/>
      <c r="O9" s="33"/>
    </row>
    <row r="10" spans="2:15" s="21" customFormat="1" ht="42" customHeight="1">
      <c r="B10" s="400" t="s">
        <v>2215</v>
      </c>
      <c r="C10" s="398" t="s">
        <v>2216</v>
      </c>
      <c r="D10" s="30"/>
      <c r="E10" s="30"/>
      <c r="F10" s="35"/>
      <c r="G10" s="35"/>
      <c r="H10" s="35"/>
      <c r="I10" s="35"/>
      <c r="J10" s="35"/>
      <c r="K10" s="36"/>
      <c r="L10" s="36"/>
      <c r="M10" s="36"/>
      <c r="N10" s="36"/>
      <c r="O10" s="36"/>
    </row>
    <row r="11" spans="2:15" s="21" customFormat="1" ht="42" customHeight="1">
      <c r="B11" s="400" t="s">
        <v>2217</v>
      </c>
      <c r="C11" s="398" t="s">
        <v>2218</v>
      </c>
      <c r="D11" s="30"/>
      <c r="E11" s="30"/>
      <c r="F11" s="30"/>
      <c r="G11" s="35"/>
      <c r="H11" s="35"/>
      <c r="I11" s="35"/>
      <c r="J11" s="35"/>
      <c r="K11" s="36"/>
      <c r="L11" s="36"/>
      <c r="M11" s="36"/>
      <c r="N11" s="36"/>
      <c r="O11" s="36"/>
    </row>
    <row r="12" spans="2:15">
      <c r="B12" s="32"/>
      <c r="C12" s="32"/>
      <c r="D12" s="32"/>
      <c r="E12" s="32"/>
      <c r="F12" s="32"/>
      <c r="G12" s="32"/>
      <c r="H12" s="32"/>
      <c r="I12" s="32"/>
      <c r="J12" s="32"/>
      <c r="K12" s="32"/>
      <c r="L12" s="32"/>
      <c r="M12" s="32"/>
      <c r="N12" s="32"/>
      <c r="O12" s="32"/>
    </row>
    <row r="13" spans="2:15" ht="18.75">
      <c r="B13" s="402" t="s">
        <v>71</v>
      </c>
      <c r="C13" s="402"/>
      <c r="D13" s="402"/>
      <c r="E13" s="402"/>
      <c r="F13" s="402"/>
      <c r="G13" s="402"/>
      <c r="H13" s="402"/>
      <c r="I13" s="402"/>
      <c r="J13" s="402"/>
      <c r="K13" s="29"/>
      <c r="L13" s="29"/>
      <c r="M13" s="29"/>
      <c r="N13" s="29"/>
      <c r="O13" s="29"/>
    </row>
    <row r="14" spans="2:15" ht="18.75">
      <c r="B14" s="31" t="s">
        <v>7198</v>
      </c>
      <c r="C14" s="28"/>
      <c r="D14" s="32"/>
      <c r="E14" s="32"/>
      <c r="F14" s="32"/>
      <c r="G14" s="32"/>
      <c r="H14" s="32"/>
      <c r="I14" s="32"/>
      <c r="J14" s="32"/>
      <c r="K14" s="32"/>
      <c r="L14" s="32"/>
      <c r="M14" s="32"/>
      <c r="N14" s="32"/>
      <c r="O14" s="32"/>
    </row>
    <row r="15" spans="2:15" ht="18.75">
      <c r="B15" s="83" t="s">
        <v>7199</v>
      </c>
      <c r="C15" s="28"/>
      <c r="D15" s="32"/>
      <c r="E15" s="32"/>
      <c r="F15" s="32"/>
      <c r="G15" s="32"/>
      <c r="H15" s="32"/>
      <c r="I15" s="32"/>
      <c r="J15" s="32"/>
      <c r="K15" s="32"/>
      <c r="L15" s="32"/>
      <c r="M15" s="32"/>
      <c r="N15" s="32"/>
      <c r="O15" s="32"/>
    </row>
    <row r="16" spans="2:15" ht="18.75">
      <c r="B16" s="395" t="s">
        <v>7200</v>
      </c>
      <c r="C16" s="28"/>
      <c r="D16" s="32"/>
      <c r="E16" s="32"/>
      <c r="F16" s="32"/>
      <c r="G16" s="32"/>
      <c r="H16" s="32"/>
      <c r="I16" s="32"/>
      <c r="J16" s="32"/>
      <c r="K16" s="32"/>
      <c r="L16" s="32"/>
      <c r="M16" s="32"/>
      <c r="N16" s="32"/>
      <c r="O16" s="32"/>
    </row>
    <row r="17" spans="2:15" ht="18.75">
      <c r="B17" s="83" t="s">
        <v>7201</v>
      </c>
      <c r="C17" s="28"/>
      <c r="D17" s="32"/>
      <c r="E17" s="32"/>
      <c r="F17" s="32"/>
      <c r="G17" s="32"/>
      <c r="H17" s="32"/>
      <c r="I17" s="32"/>
      <c r="J17" s="32"/>
      <c r="K17" s="32"/>
      <c r="L17" s="32"/>
      <c r="M17" s="32"/>
      <c r="N17" s="32"/>
      <c r="O17" s="32"/>
    </row>
    <row r="18" spans="2:15" ht="18.75">
      <c r="B18" s="83" t="s">
        <v>7202</v>
      </c>
      <c r="C18" s="28"/>
      <c r="D18" s="32"/>
      <c r="E18" s="32"/>
      <c r="F18" s="32"/>
      <c r="G18" s="32"/>
      <c r="H18" s="32"/>
      <c r="I18" s="32"/>
      <c r="J18" s="32"/>
      <c r="K18" s="32"/>
      <c r="L18" s="32"/>
      <c r="M18" s="32"/>
      <c r="N18" s="32"/>
      <c r="O18" s="32"/>
    </row>
    <row r="19" spans="2:15" ht="18.75">
      <c r="B19" s="83" t="s">
        <v>7203</v>
      </c>
      <c r="C19" s="28"/>
      <c r="D19" s="32"/>
      <c r="E19" s="32"/>
      <c r="F19" s="32"/>
      <c r="G19" s="32"/>
      <c r="H19" s="32"/>
      <c r="I19" s="32"/>
      <c r="J19" s="32"/>
      <c r="K19" s="32"/>
      <c r="L19" s="32"/>
      <c r="M19" s="32"/>
      <c r="N19" s="32"/>
      <c r="O19" s="32"/>
    </row>
    <row r="20" spans="2:15" ht="18.75">
      <c r="B20" s="83" t="s">
        <v>7204</v>
      </c>
      <c r="C20" s="28"/>
      <c r="D20" s="32"/>
      <c r="E20" s="32"/>
      <c r="F20" s="32"/>
      <c r="G20" s="32"/>
      <c r="H20" s="32"/>
      <c r="I20" s="32"/>
      <c r="J20" s="32"/>
      <c r="K20" s="32"/>
      <c r="L20" s="32"/>
      <c r="M20" s="32"/>
      <c r="N20" s="32"/>
      <c r="O20" s="32"/>
    </row>
    <row r="21" spans="2:15" ht="18.75">
      <c r="B21" s="83" t="s">
        <v>7205</v>
      </c>
      <c r="C21" s="28"/>
      <c r="D21" s="32"/>
      <c r="E21" s="32"/>
      <c r="F21" s="32"/>
      <c r="G21" s="32"/>
      <c r="H21" s="32"/>
      <c r="I21" s="32"/>
      <c r="J21" s="32"/>
      <c r="K21" s="32"/>
      <c r="L21" s="32"/>
      <c r="M21" s="32"/>
      <c r="N21" s="32"/>
      <c r="O21" s="32"/>
    </row>
    <row r="22" spans="2:15">
      <c r="C22" s="28"/>
      <c r="D22" s="32"/>
      <c r="E22" s="32"/>
      <c r="F22" s="32"/>
      <c r="G22" s="32"/>
      <c r="H22" s="32"/>
      <c r="I22" s="32"/>
      <c r="J22" s="32"/>
      <c r="K22" s="32"/>
      <c r="L22" s="32"/>
      <c r="M22" s="32"/>
      <c r="N22" s="32"/>
      <c r="O22" s="32"/>
    </row>
    <row r="23" spans="2:15">
      <c r="C23" s="28"/>
      <c r="D23" s="32"/>
      <c r="E23" s="32"/>
      <c r="F23" s="32"/>
      <c r="G23" s="32"/>
      <c r="H23" s="32"/>
      <c r="I23" s="32"/>
      <c r="J23" s="32"/>
      <c r="K23" s="32"/>
      <c r="L23" s="32"/>
      <c r="M23" s="32"/>
      <c r="N23" s="32"/>
      <c r="O23" s="32"/>
    </row>
    <row r="24" spans="2:15">
      <c r="B24" s="32"/>
      <c r="C24" s="32"/>
      <c r="D24" s="32"/>
      <c r="E24" s="32"/>
      <c r="F24" s="32"/>
      <c r="G24" s="32"/>
      <c r="H24" s="32"/>
      <c r="I24" s="32"/>
      <c r="J24" s="32"/>
      <c r="K24" s="32"/>
      <c r="L24" s="32"/>
      <c r="M24" s="32"/>
      <c r="N24" s="32"/>
      <c r="O24" s="32"/>
    </row>
    <row r="25" spans="2:15" ht="18.75">
      <c r="B25" s="31"/>
    </row>
    <row r="26" spans="2:15" ht="18.75">
      <c r="B26" s="83"/>
      <c r="C26" s="84"/>
    </row>
    <row r="27" spans="2:15" ht="18.75">
      <c r="B27" s="395"/>
      <c r="C27" s="395"/>
    </row>
    <row r="28" spans="2:15" ht="18.75">
      <c r="B28" s="83"/>
      <c r="C28" s="84"/>
    </row>
    <row r="29" spans="2:15" ht="18.75">
      <c r="B29" s="83"/>
      <c r="C29" s="84"/>
    </row>
    <row r="30" spans="2:15" ht="18.75">
      <c r="B30" s="83"/>
      <c r="C30" s="84"/>
    </row>
    <row r="31" spans="2:15" ht="18.75">
      <c r="B31" s="83"/>
      <c r="C31" s="84"/>
    </row>
    <row r="32" spans="2:15" ht="18.75">
      <c r="B32" s="83"/>
      <c r="C32" s="83"/>
    </row>
  </sheetData>
  <mergeCells count="2">
    <mergeCell ref="B5:O5"/>
    <mergeCell ref="B13:J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58B8-F743-445B-9F37-D16054B1E6BE}">
  <dimension ref="A1:T179"/>
  <sheetViews>
    <sheetView workbookViewId="0">
      <selection activeCell="S9" sqref="S9"/>
    </sheetView>
  </sheetViews>
  <sheetFormatPr baseColWidth="10" defaultRowHeight="15"/>
  <cols>
    <col min="1" max="1" width="33.5" style="52" customWidth="1"/>
    <col min="2" max="2" width="11" style="52"/>
    <col min="3" max="3" width="17" style="52" customWidth="1"/>
    <col min="4" max="4" width="17.5" style="52" customWidth="1"/>
    <col min="5" max="5" width="19" style="52" customWidth="1"/>
    <col min="6" max="7" width="70.625" style="52" customWidth="1"/>
    <col min="8" max="8" width="75.875" style="52" customWidth="1"/>
    <col min="9" max="9" width="52.875" style="52" customWidth="1"/>
    <col min="10" max="10" width="76.375" style="52" customWidth="1"/>
    <col min="11" max="11" width="48.125" style="52" customWidth="1"/>
    <col min="12" max="12" width="40.625" style="52" customWidth="1"/>
    <col min="13" max="13" width="34.375" style="52" customWidth="1"/>
    <col min="14" max="17" width="33.375" style="52" customWidth="1"/>
    <col min="18" max="18" width="79.125" style="77" customWidth="1"/>
    <col min="19" max="19" width="33.375" style="52" customWidth="1"/>
    <col min="20" max="16384" width="11" style="52"/>
  </cols>
  <sheetData>
    <row r="1" spans="1:20" s="54" customFormat="1" ht="21">
      <c r="A1" s="53"/>
      <c r="C1" s="55" t="s">
        <v>2219</v>
      </c>
      <c r="D1" s="53"/>
      <c r="R1" s="56"/>
      <c r="S1" s="56"/>
      <c r="T1" s="56"/>
    </row>
    <row r="2" spans="1:20" s="54" customFormat="1">
      <c r="A2" s="57"/>
      <c r="B2" s="57"/>
      <c r="C2" s="58" t="s">
        <v>2715</v>
      </c>
      <c r="D2" s="57"/>
      <c r="E2" s="57"/>
      <c r="F2" s="57"/>
      <c r="R2" s="56"/>
      <c r="S2" s="52"/>
      <c r="T2" s="52"/>
    </row>
    <row r="3" spans="1:20" s="54" customFormat="1" ht="36.75" customHeight="1">
      <c r="A3" s="59"/>
      <c r="B3" s="60"/>
      <c r="C3" s="60" t="s">
        <v>2716</v>
      </c>
      <c r="D3" s="59"/>
      <c r="E3" s="61"/>
      <c r="F3" s="60"/>
      <c r="G3" s="60"/>
      <c r="H3" s="60"/>
      <c r="I3" s="60"/>
      <c r="J3" s="60"/>
      <c r="K3" s="60"/>
      <c r="L3" s="60"/>
      <c r="M3" s="60"/>
      <c r="N3" s="60"/>
      <c r="O3" s="60"/>
      <c r="P3" s="60"/>
      <c r="Q3" s="60"/>
      <c r="R3" s="62"/>
      <c r="S3" s="52"/>
      <c r="T3" s="52"/>
    </row>
    <row r="4" spans="1:20" s="54" customFormat="1" ht="40.5" customHeight="1">
      <c r="A4" s="63"/>
      <c r="B4" s="63"/>
      <c r="C4" s="63" t="s">
        <v>2717</v>
      </c>
      <c r="D4" s="64" t="s">
        <v>2718</v>
      </c>
      <c r="E4" s="64" t="s">
        <v>1</v>
      </c>
      <c r="F4" s="64" t="s">
        <v>2719</v>
      </c>
      <c r="G4" s="64" t="s">
        <v>2720</v>
      </c>
      <c r="H4" s="64" t="s">
        <v>2721</v>
      </c>
      <c r="I4" s="64" t="s">
        <v>2722</v>
      </c>
      <c r="J4" s="64" t="s">
        <v>2723</v>
      </c>
      <c r="K4" s="64" t="s">
        <v>2724</v>
      </c>
      <c r="L4" s="64" t="s">
        <v>2725</v>
      </c>
      <c r="M4" s="64" t="s">
        <v>2726</v>
      </c>
      <c r="N4" s="64" t="s">
        <v>4</v>
      </c>
      <c r="O4" s="64" t="s">
        <v>5</v>
      </c>
      <c r="P4" s="64" t="s">
        <v>6</v>
      </c>
      <c r="Q4" s="64" t="s">
        <v>7</v>
      </c>
      <c r="R4" s="64" t="s">
        <v>8</v>
      </c>
      <c r="S4" s="52"/>
      <c r="T4" s="52"/>
    </row>
    <row r="5" spans="1:20" s="54" customFormat="1" ht="81" customHeight="1">
      <c r="A5" s="403" t="s">
        <v>2727</v>
      </c>
      <c r="B5" s="403"/>
      <c r="C5" s="65">
        <v>31</v>
      </c>
      <c r="D5" s="66">
        <f>IFERROR(INDEX(D$6:D$155,MATCH($C5,$B$6:$B$155,0)),"Question non trouvée")</f>
        <v>71</v>
      </c>
      <c r="E5" s="67" t="str">
        <f>IFERROR(INDEX(E$6:E$155,MATCH($C5,$B$6:$B$155,0)),"Question non trouvée")</f>
        <v>Clause gaspillage</v>
      </c>
      <c r="F5" s="78" t="str">
        <f>IFERROR(INDEX(F$6:F$155,MATCH($C5,$B$6:$B$155,0)),"Question non trouvée")</f>
        <v>Comment relier achats alimentaires et lutte contre le gaspillage ?</v>
      </c>
      <c r="G5" s="79" t="str">
        <f t="shared" ref="G5:R5" si="0">IFERROR(INDEX(G$6:G$155,MATCH($C5,$B$6:$B$155,0)),"Question non trouvée")</f>
        <v>Sur le terrain, que dois-tu faire ou vérifier pour « Clause gaspillage » ?</v>
      </c>
      <c r="H5" s="68" t="str">
        <f t="shared" si="0"/>
        <v>Réponds sur « Clause gaspillage » en reliant la règle, l’action terrain, la preuve attendue et le risque à éviter. La réponse doit pouvoir être transformée en clause contrôlable. Repères CFA à faire apparaître : gaspillage; portions; restes; acheter juste. Repères PRO à faire apparaître : grammages; indicateurs; dons; suivi déchets.</v>
      </c>
      <c r="I5" s="68" t="str">
        <f t="shared" si="0"/>
        <v>Réponds avec des mots simples : gaspillage, portions, restes, acheter juste. Dis ce que tu fais, ce que tu contrôles et quelle preuve tu gardes.</v>
      </c>
      <c r="J5" s="68" t="str">
        <f t="shared" si="0"/>
        <v>Clauses sur grammages, portions, conditionnement, qualité, formation, suivi des déchets, dons éventuels et indicateurs de gaspillage.</v>
      </c>
      <c r="K5" s="68" t="str">
        <f t="shared" si="0"/>
        <v>Acheter juste, adapter les portions et suivre les restes.</v>
      </c>
      <c r="L5" s="68" t="str">
        <f t="shared" si="0"/>
        <v>grammages → indicateurs → dons → suivi déchets</v>
      </c>
      <c r="M5" s="68" t="str">
        <f t="shared" si="0"/>
        <v>gaspillage → portions → restes → acheter juste</v>
      </c>
      <c r="N5" s="68" t="str">
        <f t="shared" si="0"/>
        <v>Faire citer : gaspillage, portions, restes, acheter juste.</v>
      </c>
      <c r="O5" s="68" t="str">
        <f t="shared" si="0"/>
        <v>Faire préciser : grammages, indicateurs, dons, suivi déchets.</v>
      </c>
      <c r="P5" s="68" t="str">
        <f t="shared" si="0"/>
        <v>gaspillage; portions; restes; acheter juste</v>
      </c>
      <c r="Q5" s="68" t="str">
        <f t="shared" si="0"/>
        <v>grammages; indicateurs; dons; suivi déchets</v>
      </c>
      <c r="R5" s="68" t="str">
        <f t="shared" si="0"/>
        <v>Terrain formateur — Clause gaspillage : on évalue rédaction de clause : exigence mesurable, preuve attendue, contrôle et sanction possible. La réponse doit montrer une décision exploitable, pas une phrase de principe. CFA : gaspillage; portions; restes; acheter juste. PRO : grammages; indicateurs; dons; suivi déchets.</v>
      </c>
      <c r="S5" s="52"/>
      <c r="T5" s="52"/>
    </row>
    <row r="6" spans="1:20">
      <c r="A6" s="69" t="s">
        <v>2728</v>
      </c>
      <c r="B6" s="70">
        <v>1</v>
      </c>
      <c r="C6" s="71" t="s">
        <v>1828</v>
      </c>
      <c r="D6" s="72" t="s">
        <v>2729</v>
      </c>
      <c r="E6" s="71" t="s">
        <v>1829</v>
      </c>
      <c r="F6" s="71" t="s">
        <v>1830</v>
      </c>
      <c r="G6" s="71" t="s">
        <v>2730</v>
      </c>
      <c r="H6" s="71" t="s">
        <v>2731</v>
      </c>
      <c r="I6" s="71" t="s">
        <v>2732</v>
      </c>
      <c r="J6" s="71" t="s">
        <v>1832</v>
      </c>
      <c r="K6" s="71" t="s">
        <v>1831</v>
      </c>
      <c r="L6" s="71" t="s">
        <v>2733</v>
      </c>
      <c r="M6" s="71" t="s">
        <v>2734</v>
      </c>
      <c r="N6" s="71" t="s">
        <v>1833</v>
      </c>
      <c r="O6" s="71" t="s">
        <v>1834</v>
      </c>
      <c r="P6" s="71" t="s">
        <v>1835</v>
      </c>
      <c r="Q6" s="71" t="s">
        <v>1836</v>
      </c>
      <c r="R6" s="73" t="s">
        <v>2735</v>
      </c>
      <c r="S6" s="74"/>
      <c r="T6" s="74"/>
    </row>
    <row r="7" spans="1:20">
      <c r="A7" s="69" t="s">
        <v>2736</v>
      </c>
      <c r="B7" s="70">
        <v>2</v>
      </c>
      <c r="C7" s="75" t="s">
        <v>1039</v>
      </c>
      <c r="D7" s="76">
        <v>52</v>
      </c>
      <c r="E7" s="75" t="s">
        <v>1040</v>
      </c>
      <c r="F7" s="75" t="s">
        <v>1041</v>
      </c>
      <c r="G7" s="75" t="s">
        <v>2737</v>
      </c>
      <c r="H7" s="75" t="s">
        <v>2318</v>
      </c>
      <c r="I7" s="75" t="s">
        <v>2738</v>
      </c>
      <c r="J7" s="75" t="s">
        <v>1043</v>
      </c>
      <c r="K7" s="75" t="s">
        <v>1042</v>
      </c>
      <c r="L7" s="75" t="s">
        <v>2739</v>
      </c>
      <c r="M7" s="75" t="s">
        <v>2740</v>
      </c>
      <c r="N7" s="75" t="s">
        <v>1044</v>
      </c>
      <c r="O7" s="75" t="s">
        <v>1045</v>
      </c>
      <c r="P7" s="75" t="s">
        <v>1046</v>
      </c>
      <c r="Q7" s="75" t="s">
        <v>1047</v>
      </c>
      <c r="R7" s="74" t="s">
        <v>2468</v>
      </c>
      <c r="S7" s="74"/>
      <c r="T7" s="74"/>
    </row>
    <row r="8" spans="1:20">
      <c r="A8" s="69" t="s">
        <v>2741</v>
      </c>
      <c r="B8" s="70">
        <v>3</v>
      </c>
      <c r="C8" s="75" t="s">
        <v>698</v>
      </c>
      <c r="D8" s="76">
        <v>106</v>
      </c>
      <c r="E8" s="75" t="s">
        <v>38</v>
      </c>
      <c r="F8" s="75" t="s">
        <v>1654</v>
      </c>
      <c r="G8" s="75" t="s">
        <v>2742</v>
      </c>
      <c r="H8" s="75" t="s">
        <v>2372</v>
      </c>
      <c r="I8" s="75" t="s">
        <v>2743</v>
      </c>
      <c r="J8" s="75" t="s">
        <v>1656</v>
      </c>
      <c r="K8" s="75" t="s">
        <v>1655</v>
      </c>
      <c r="L8" s="75" t="s">
        <v>2744</v>
      </c>
      <c r="M8" s="75" t="s">
        <v>2745</v>
      </c>
      <c r="N8" s="75" t="s">
        <v>1657</v>
      </c>
      <c r="O8" s="75" t="s">
        <v>1658</v>
      </c>
      <c r="P8" s="75" t="s">
        <v>1659</v>
      </c>
      <c r="Q8" s="75" t="s">
        <v>1660</v>
      </c>
      <c r="R8" s="74" t="s">
        <v>2522</v>
      </c>
      <c r="S8" s="74"/>
      <c r="T8" s="74"/>
    </row>
    <row r="9" spans="1:20">
      <c r="A9" s="69" t="s">
        <v>2746</v>
      </c>
      <c r="B9" s="70">
        <v>4</v>
      </c>
      <c r="C9" s="75" t="s">
        <v>538</v>
      </c>
      <c r="D9" s="76">
        <v>38</v>
      </c>
      <c r="E9" s="75" t="s">
        <v>869</v>
      </c>
      <c r="F9" s="75" t="s">
        <v>870</v>
      </c>
      <c r="G9" s="75" t="s">
        <v>2747</v>
      </c>
      <c r="H9" s="75" t="s">
        <v>2304</v>
      </c>
      <c r="I9" s="75" t="s">
        <v>2748</v>
      </c>
      <c r="J9" s="75" t="s">
        <v>872</v>
      </c>
      <c r="K9" s="75" t="s">
        <v>871</v>
      </c>
      <c r="L9" s="75" t="s">
        <v>2749</v>
      </c>
      <c r="M9" s="75" t="s">
        <v>2750</v>
      </c>
      <c r="N9" s="75" t="s">
        <v>873</v>
      </c>
      <c r="O9" s="75" t="s">
        <v>874</v>
      </c>
      <c r="P9" s="75" t="s">
        <v>875</v>
      </c>
      <c r="Q9" s="75" t="s">
        <v>876</v>
      </c>
      <c r="R9" s="74" t="s">
        <v>2454</v>
      </c>
      <c r="S9" s="74"/>
      <c r="T9" s="74"/>
    </row>
    <row r="10" spans="1:20">
      <c r="A10" s="69" t="s">
        <v>2751</v>
      </c>
      <c r="B10" s="70">
        <v>5</v>
      </c>
      <c r="C10" s="75" t="s">
        <v>880</v>
      </c>
      <c r="D10" s="76">
        <v>39</v>
      </c>
      <c r="E10" s="75" t="s">
        <v>881</v>
      </c>
      <c r="F10" s="75" t="s">
        <v>882</v>
      </c>
      <c r="G10" s="75" t="s">
        <v>2752</v>
      </c>
      <c r="H10" s="75" t="s">
        <v>2305</v>
      </c>
      <c r="I10" s="75" t="s">
        <v>2753</v>
      </c>
      <c r="J10" s="75" t="s">
        <v>884</v>
      </c>
      <c r="K10" s="75" t="s">
        <v>883</v>
      </c>
      <c r="L10" s="75" t="s">
        <v>2754</v>
      </c>
      <c r="M10" s="75" t="s">
        <v>2755</v>
      </c>
      <c r="N10" s="75" t="s">
        <v>885</v>
      </c>
      <c r="O10" s="75" t="s">
        <v>886</v>
      </c>
      <c r="P10" s="75" t="s">
        <v>887</v>
      </c>
      <c r="Q10" s="75" t="s">
        <v>888</v>
      </c>
      <c r="R10" s="74" t="s">
        <v>2455</v>
      </c>
      <c r="S10" s="74"/>
      <c r="T10" s="74"/>
    </row>
    <row r="11" spans="1:20">
      <c r="A11" s="69" t="s">
        <v>2756</v>
      </c>
      <c r="B11" s="70">
        <v>6</v>
      </c>
      <c r="C11" s="75" t="s">
        <v>2133</v>
      </c>
      <c r="D11" s="76">
        <v>149</v>
      </c>
      <c r="E11" s="75" t="s">
        <v>2134</v>
      </c>
      <c r="F11" s="75" t="s">
        <v>2135</v>
      </c>
      <c r="G11" s="75" t="s">
        <v>2757</v>
      </c>
      <c r="H11" s="75" t="s">
        <v>2415</v>
      </c>
      <c r="I11" s="75" t="s">
        <v>2758</v>
      </c>
      <c r="J11" s="75" t="s">
        <v>2137</v>
      </c>
      <c r="K11" s="75" t="s">
        <v>2136</v>
      </c>
      <c r="L11" s="75" t="s">
        <v>2759</v>
      </c>
      <c r="M11" s="75" t="s">
        <v>2760</v>
      </c>
      <c r="N11" s="75" t="s">
        <v>2138</v>
      </c>
      <c r="O11" s="75" t="s">
        <v>2139</v>
      </c>
      <c r="P11" s="75" t="s">
        <v>2140</v>
      </c>
      <c r="Q11" s="75" t="s">
        <v>2141</v>
      </c>
      <c r="R11" s="74" t="s">
        <v>2565</v>
      </c>
      <c r="S11" s="74"/>
      <c r="T11" s="74"/>
    </row>
    <row r="12" spans="1:20">
      <c r="A12" s="69" t="s">
        <v>2761</v>
      </c>
      <c r="B12" s="70">
        <v>7</v>
      </c>
      <c r="C12" s="75" t="s">
        <v>1064</v>
      </c>
      <c r="D12" s="76">
        <v>54</v>
      </c>
      <c r="E12" s="75" t="s">
        <v>1065</v>
      </c>
      <c r="F12" s="75" t="s">
        <v>1066</v>
      </c>
      <c r="G12" s="75" t="s">
        <v>2762</v>
      </c>
      <c r="H12" s="75" t="s">
        <v>2320</v>
      </c>
      <c r="I12" s="75" t="s">
        <v>2763</v>
      </c>
      <c r="J12" s="75" t="s">
        <v>1068</v>
      </c>
      <c r="K12" s="75" t="s">
        <v>1067</v>
      </c>
      <c r="L12" s="75" t="s">
        <v>2764</v>
      </c>
      <c r="M12" s="75" t="s">
        <v>2765</v>
      </c>
      <c r="N12" s="75" t="s">
        <v>1069</v>
      </c>
      <c r="O12" s="75" t="s">
        <v>1070</v>
      </c>
      <c r="P12" s="75" t="s">
        <v>1071</v>
      </c>
      <c r="Q12" s="75" t="s">
        <v>1072</v>
      </c>
      <c r="R12" s="74" t="s">
        <v>2470</v>
      </c>
      <c r="S12" s="74"/>
      <c r="T12" s="74"/>
    </row>
    <row r="13" spans="1:20">
      <c r="A13" s="69" t="s">
        <v>1342</v>
      </c>
      <c r="B13" s="70">
        <v>8</v>
      </c>
      <c r="C13" s="75" t="s">
        <v>1341</v>
      </c>
      <c r="D13" s="76">
        <v>77</v>
      </c>
      <c r="E13" s="75" t="s">
        <v>1342</v>
      </c>
      <c r="F13" s="75" t="s">
        <v>1343</v>
      </c>
      <c r="G13" s="75" t="s">
        <v>2766</v>
      </c>
      <c r="H13" s="75" t="s">
        <v>2343</v>
      </c>
      <c r="I13" s="75" t="s">
        <v>2767</v>
      </c>
      <c r="J13" s="75" t="s">
        <v>1345</v>
      </c>
      <c r="K13" s="75" t="s">
        <v>1344</v>
      </c>
      <c r="L13" s="75" t="s">
        <v>2768</v>
      </c>
      <c r="M13" s="75" t="s">
        <v>2769</v>
      </c>
      <c r="N13" s="75" t="s">
        <v>1346</v>
      </c>
      <c r="O13" s="75" t="s">
        <v>1347</v>
      </c>
      <c r="P13" s="75" t="s">
        <v>1348</v>
      </c>
      <c r="Q13" s="75" t="s">
        <v>1349</v>
      </c>
      <c r="R13" s="74" t="s">
        <v>2493</v>
      </c>
      <c r="S13" s="74"/>
      <c r="T13" s="74"/>
    </row>
    <row r="14" spans="1:20">
      <c r="A14" s="69" t="s">
        <v>2770</v>
      </c>
      <c r="B14" s="70">
        <v>9</v>
      </c>
      <c r="C14" s="75" t="s">
        <v>1577</v>
      </c>
      <c r="D14" s="76">
        <v>99</v>
      </c>
      <c r="E14" s="75" t="s">
        <v>1578</v>
      </c>
      <c r="F14" s="75" t="s">
        <v>1579</v>
      </c>
      <c r="G14" s="75" t="s">
        <v>2771</v>
      </c>
      <c r="H14" s="75" t="s">
        <v>2365</v>
      </c>
      <c r="I14" s="75" t="s">
        <v>2772</v>
      </c>
      <c r="J14" s="75" t="s">
        <v>1581</v>
      </c>
      <c r="K14" s="75" t="s">
        <v>1580</v>
      </c>
      <c r="L14" s="75" t="s">
        <v>2773</v>
      </c>
      <c r="M14" s="75" t="s">
        <v>2774</v>
      </c>
      <c r="N14" s="75" t="s">
        <v>1582</v>
      </c>
      <c r="O14" s="75" t="s">
        <v>1583</v>
      </c>
      <c r="P14" s="75" t="s">
        <v>1584</v>
      </c>
      <c r="Q14" s="75" t="s">
        <v>1585</v>
      </c>
      <c r="R14" s="74" t="s">
        <v>2515</v>
      </c>
      <c r="S14" s="74"/>
      <c r="T14" s="74"/>
    </row>
    <row r="15" spans="1:20">
      <c r="A15" s="69" t="s">
        <v>2775</v>
      </c>
      <c r="B15" s="70">
        <v>10</v>
      </c>
      <c r="C15" s="75" t="s">
        <v>1687</v>
      </c>
      <c r="D15" s="76">
        <v>109</v>
      </c>
      <c r="E15" s="75" t="s">
        <v>1688</v>
      </c>
      <c r="F15" s="75" t="s">
        <v>1689</v>
      </c>
      <c r="G15" s="75" t="s">
        <v>2776</v>
      </c>
      <c r="H15" s="75" t="s">
        <v>2375</v>
      </c>
      <c r="I15" s="75" t="s">
        <v>2777</v>
      </c>
      <c r="J15" s="75" t="s">
        <v>1691</v>
      </c>
      <c r="K15" s="75" t="s">
        <v>1690</v>
      </c>
      <c r="L15" s="75" t="s">
        <v>2778</v>
      </c>
      <c r="M15" s="75" t="s">
        <v>2779</v>
      </c>
      <c r="N15" s="75" t="s">
        <v>1692</v>
      </c>
      <c r="O15" s="75" t="s">
        <v>1693</v>
      </c>
      <c r="P15" s="75" t="s">
        <v>1694</v>
      </c>
      <c r="Q15" s="75" t="s">
        <v>1695</v>
      </c>
      <c r="R15" s="74" t="s">
        <v>2525</v>
      </c>
      <c r="S15" s="74"/>
      <c r="T15" s="74"/>
    </row>
    <row r="16" spans="1:20">
      <c r="A16" s="69" t="s">
        <v>2780</v>
      </c>
      <c r="B16" s="70">
        <v>11</v>
      </c>
      <c r="C16" s="75" t="s">
        <v>892</v>
      </c>
      <c r="D16" s="76">
        <v>40</v>
      </c>
      <c r="E16" s="75" t="s">
        <v>893</v>
      </c>
      <c r="F16" s="75" t="s">
        <v>894</v>
      </c>
      <c r="G16" s="75" t="s">
        <v>2781</v>
      </c>
      <c r="H16" s="75" t="s">
        <v>2306</v>
      </c>
      <c r="I16" s="75" t="s">
        <v>2782</v>
      </c>
      <c r="J16" s="75" t="s">
        <v>896</v>
      </c>
      <c r="K16" s="75" t="s">
        <v>895</v>
      </c>
      <c r="L16" s="75" t="s">
        <v>2783</v>
      </c>
      <c r="M16" s="75" t="s">
        <v>2784</v>
      </c>
      <c r="N16" s="75" t="s">
        <v>897</v>
      </c>
      <c r="O16" s="75" t="s">
        <v>898</v>
      </c>
      <c r="P16" s="75" t="s">
        <v>899</v>
      </c>
      <c r="Q16" s="75" t="s">
        <v>900</v>
      </c>
      <c r="R16" s="74" t="s">
        <v>2456</v>
      </c>
      <c r="S16" s="74"/>
      <c r="T16" s="74"/>
    </row>
    <row r="17" spans="1:20">
      <c r="A17" s="69" t="s">
        <v>2785</v>
      </c>
      <c r="B17" s="70">
        <v>12</v>
      </c>
      <c r="C17" s="75" t="s">
        <v>1663</v>
      </c>
      <c r="D17" s="76">
        <v>107</v>
      </c>
      <c r="E17" s="75" t="s">
        <v>1664</v>
      </c>
      <c r="F17" s="75" t="s">
        <v>1665</v>
      </c>
      <c r="G17" s="75" t="s">
        <v>2786</v>
      </c>
      <c r="H17" s="75" t="s">
        <v>2373</v>
      </c>
      <c r="I17" s="75" t="s">
        <v>2787</v>
      </c>
      <c r="J17" s="75" t="s">
        <v>1667</v>
      </c>
      <c r="K17" s="75" t="s">
        <v>1666</v>
      </c>
      <c r="L17" s="75" t="s">
        <v>2788</v>
      </c>
      <c r="M17" s="75" t="s">
        <v>2789</v>
      </c>
      <c r="N17" s="75" t="s">
        <v>1668</v>
      </c>
      <c r="O17" s="75" t="s">
        <v>1669</v>
      </c>
      <c r="P17" s="75" t="s">
        <v>1670</v>
      </c>
      <c r="Q17" s="75" t="s">
        <v>1671</v>
      </c>
      <c r="R17" s="74" t="s">
        <v>2523</v>
      </c>
      <c r="S17" s="74"/>
      <c r="T17" s="74"/>
    </row>
    <row r="18" spans="1:20">
      <c r="A18" s="69" t="s">
        <v>2790</v>
      </c>
      <c r="B18" s="70">
        <v>13</v>
      </c>
      <c r="C18" s="75" t="s">
        <v>1528</v>
      </c>
      <c r="D18" s="76">
        <v>94</v>
      </c>
      <c r="E18" s="75" t="s">
        <v>1529</v>
      </c>
      <c r="F18" s="75" t="s">
        <v>1530</v>
      </c>
      <c r="G18" s="75" t="s">
        <v>2791</v>
      </c>
      <c r="H18" s="75" t="s">
        <v>2360</v>
      </c>
      <c r="I18" s="75" t="s">
        <v>2792</v>
      </c>
      <c r="J18" s="75" t="s">
        <v>1532</v>
      </c>
      <c r="K18" s="75" t="s">
        <v>1531</v>
      </c>
      <c r="L18" s="75" t="s">
        <v>2793</v>
      </c>
      <c r="M18" s="75" t="s">
        <v>2794</v>
      </c>
      <c r="N18" s="75" t="s">
        <v>1533</v>
      </c>
      <c r="O18" s="75" t="s">
        <v>1534</v>
      </c>
      <c r="P18" s="75" t="s">
        <v>1535</v>
      </c>
      <c r="Q18" s="75" t="s">
        <v>1536</v>
      </c>
      <c r="R18" s="74" t="s">
        <v>2510</v>
      </c>
      <c r="S18" s="74"/>
      <c r="T18" s="74"/>
    </row>
    <row r="19" spans="1:20">
      <c r="A19" s="69" t="s">
        <v>2795</v>
      </c>
      <c r="B19" s="70">
        <v>14</v>
      </c>
      <c r="C19" s="75" t="s">
        <v>1557</v>
      </c>
      <c r="D19" s="76">
        <v>97</v>
      </c>
      <c r="E19" s="75" t="s">
        <v>1558</v>
      </c>
      <c r="F19" s="75" t="s">
        <v>1559</v>
      </c>
      <c r="G19" s="75" t="s">
        <v>2796</v>
      </c>
      <c r="H19" s="75" t="s">
        <v>2363</v>
      </c>
      <c r="I19" s="75" t="s">
        <v>2797</v>
      </c>
      <c r="J19" s="75" t="s">
        <v>1561</v>
      </c>
      <c r="K19" s="75" t="s">
        <v>1560</v>
      </c>
      <c r="L19" s="75" t="s">
        <v>2798</v>
      </c>
      <c r="M19" s="75" t="s">
        <v>2799</v>
      </c>
      <c r="N19" s="75" t="s">
        <v>1562</v>
      </c>
      <c r="O19" s="75" t="s">
        <v>1563</v>
      </c>
      <c r="P19" s="75" t="s">
        <v>1564</v>
      </c>
      <c r="Q19" s="75" t="s">
        <v>1565</v>
      </c>
      <c r="R19" s="74" t="s">
        <v>2513</v>
      </c>
      <c r="S19" s="74"/>
      <c r="T19" s="74"/>
    </row>
    <row r="20" spans="1:20">
      <c r="A20" s="69" t="s">
        <v>522</v>
      </c>
      <c r="B20" s="70">
        <v>15</v>
      </c>
      <c r="C20" s="75" t="s">
        <v>915</v>
      </c>
      <c r="D20" s="76">
        <v>42</v>
      </c>
      <c r="E20" s="75" t="s">
        <v>522</v>
      </c>
      <c r="F20" s="75" t="s">
        <v>916</v>
      </c>
      <c r="G20" s="75" t="s">
        <v>2800</v>
      </c>
      <c r="H20" s="75" t="s">
        <v>2308</v>
      </c>
      <c r="I20" s="75" t="s">
        <v>2801</v>
      </c>
      <c r="J20" s="75" t="s">
        <v>918</v>
      </c>
      <c r="K20" s="75" t="s">
        <v>917</v>
      </c>
      <c r="L20" s="75" t="s">
        <v>2802</v>
      </c>
      <c r="M20" s="75" t="s">
        <v>2803</v>
      </c>
      <c r="N20" s="75" t="s">
        <v>919</v>
      </c>
      <c r="O20" s="75" t="s">
        <v>920</v>
      </c>
      <c r="P20" s="75" t="s">
        <v>921</v>
      </c>
      <c r="Q20" s="75" t="s">
        <v>922</v>
      </c>
      <c r="R20" s="74" t="s">
        <v>2458</v>
      </c>
      <c r="S20" s="74"/>
      <c r="T20" s="74"/>
    </row>
    <row r="21" spans="1:20">
      <c r="A21" s="69" t="s">
        <v>2804</v>
      </c>
      <c r="B21" s="70">
        <v>16</v>
      </c>
      <c r="C21" s="75" t="s">
        <v>32</v>
      </c>
      <c r="D21" s="76">
        <v>14</v>
      </c>
      <c r="E21" s="75" t="s">
        <v>552</v>
      </c>
      <c r="F21" s="75" t="s">
        <v>553</v>
      </c>
      <c r="G21" s="75" t="s">
        <v>2805</v>
      </c>
      <c r="H21" s="75" t="s">
        <v>2280</v>
      </c>
      <c r="I21" s="75" t="s">
        <v>2806</v>
      </c>
      <c r="J21" s="75" t="s">
        <v>555</v>
      </c>
      <c r="K21" s="75" t="s">
        <v>554</v>
      </c>
      <c r="L21" s="75" t="s">
        <v>2807</v>
      </c>
      <c r="M21" s="75" t="s">
        <v>2808</v>
      </c>
      <c r="N21" s="75" t="s">
        <v>556</v>
      </c>
      <c r="O21" s="75" t="s">
        <v>557</v>
      </c>
      <c r="P21" s="75" t="s">
        <v>558</v>
      </c>
      <c r="Q21" s="75" t="s">
        <v>559</v>
      </c>
      <c r="R21" s="74" t="s">
        <v>2430</v>
      </c>
      <c r="S21" s="74"/>
      <c r="T21" s="74"/>
    </row>
    <row r="22" spans="1:20">
      <c r="A22" s="69" t="s">
        <v>2809</v>
      </c>
      <c r="B22" s="70">
        <v>17</v>
      </c>
      <c r="C22" s="75" t="s">
        <v>15</v>
      </c>
      <c r="D22" s="76">
        <v>2</v>
      </c>
      <c r="E22" s="75" t="s">
        <v>394</v>
      </c>
      <c r="F22" s="75" t="s">
        <v>395</v>
      </c>
      <c r="G22" s="75" t="s">
        <v>2810</v>
      </c>
      <c r="H22" s="75" t="s">
        <v>2268</v>
      </c>
      <c r="I22" s="75" t="s">
        <v>2811</v>
      </c>
      <c r="J22" s="75" t="s">
        <v>397</v>
      </c>
      <c r="K22" s="75" t="s">
        <v>396</v>
      </c>
      <c r="L22" s="75" t="s">
        <v>2812</v>
      </c>
      <c r="M22" s="75" t="s">
        <v>2813</v>
      </c>
      <c r="N22" s="75" t="s">
        <v>398</v>
      </c>
      <c r="O22" s="75" t="s">
        <v>399</v>
      </c>
      <c r="P22" s="75" t="s">
        <v>400</v>
      </c>
      <c r="Q22" s="75" t="s">
        <v>401</v>
      </c>
      <c r="R22" s="74" t="s">
        <v>2418</v>
      </c>
      <c r="S22" s="74"/>
      <c r="T22" s="74"/>
    </row>
    <row r="23" spans="1:20">
      <c r="A23" s="69" t="s">
        <v>2814</v>
      </c>
      <c r="B23" s="70">
        <v>18</v>
      </c>
      <c r="C23" s="75" t="s">
        <v>948</v>
      </c>
      <c r="D23" s="76">
        <v>45</v>
      </c>
      <c r="E23" s="75" t="s">
        <v>949</v>
      </c>
      <c r="F23" s="75" t="s">
        <v>950</v>
      </c>
      <c r="G23" s="75" t="s">
        <v>2815</v>
      </c>
      <c r="H23" s="75" t="s">
        <v>2311</v>
      </c>
      <c r="I23" s="75" t="s">
        <v>2816</v>
      </c>
      <c r="J23" s="75" t="s">
        <v>952</v>
      </c>
      <c r="K23" s="75" t="s">
        <v>951</v>
      </c>
      <c r="L23" s="75" t="s">
        <v>2817</v>
      </c>
      <c r="M23" s="75" t="s">
        <v>2818</v>
      </c>
      <c r="N23" s="75" t="s">
        <v>953</v>
      </c>
      <c r="O23" s="75" t="s">
        <v>954</v>
      </c>
      <c r="P23" s="75" t="s">
        <v>955</v>
      </c>
      <c r="Q23" s="75" t="s">
        <v>956</v>
      </c>
      <c r="R23" s="74" t="s">
        <v>2461</v>
      </c>
      <c r="S23" s="74"/>
      <c r="T23" s="74"/>
    </row>
    <row r="24" spans="1:20">
      <c r="A24" s="69" t="s">
        <v>2819</v>
      </c>
      <c r="B24" s="70">
        <v>19</v>
      </c>
      <c r="C24" s="75" t="s">
        <v>1078</v>
      </c>
      <c r="D24" s="76">
        <v>55</v>
      </c>
      <c r="E24" s="75" t="s">
        <v>1079</v>
      </c>
      <c r="F24" s="75" t="s">
        <v>1080</v>
      </c>
      <c r="G24" s="75" t="s">
        <v>2820</v>
      </c>
      <c r="H24" s="75" t="s">
        <v>2321</v>
      </c>
      <c r="I24" s="75" t="s">
        <v>2821</v>
      </c>
      <c r="J24" s="75" t="s">
        <v>1082</v>
      </c>
      <c r="K24" s="75" t="s">
        <v>1081</v>
      </c>
      <c r="L24" s="75" t="s">
        <v>2822</v>
      </c>
      <c r="M24" s="75" t="s">
        <v>2823</v>
      </c>
      <c r="N24" s="75" t="s">
        <v>1083</v>
      </c>
      <c r="O24" s="75" t="s">
        <v>1084</v>
      </c>
      <c r="P24" s="75" t="s">
        <v>1085</v>
      </c>
      <c r="Q24" s="75" t="s">
        <v>1086</v>
      </c>
      <c r="R24" s="74" t="s">
        <v>2471</v>
      </c>
      <c r="S24" s="74"/>
      <c r="T24" s="74"/>
    </row>
    <row r="25" spans="1:20">
      <c r="A25" s="69" t="s">
        <v>1113</v>
      </c>
      <c r="B25" s="70">
        <v>20</v>
      </c>
      <c r="C25" s="75" t="s">
        <v>1112</v>
      </c>
      <c r="D25" s="76">
        <v>58</v>
      </c>
      <c r="E25" s="75" t="s">
        <v>1113</v>
      </c>
      <c r="F25" s="75" t="s">
        <v>1114</v>
      </c>
      <c r="G25" s="75" t="s">
        <v>2824</v>
      </c>
      <c r="H25" s="75" t="s">
        <v>2324</v>
      </c>
      <c r="I25" s="75" t="s">
        <v>2825</v>
      </c>
      <c r="J25" s="75" t="s">
        <v>1116</v>
      </c>
      <c r="K25" s="75" t="s">
        <v>1115</v>
      </c>
      <c r="L25" s="75" t="s">
        <v>2826</v>
      </c>
      <c r="M25" s="75" t="s">
        <v>2827</v>
      </c>
      <c r="N25" s="75" t="s">
        <v>1117</v>
      </c>
      <c r="O25" s="75" t="s">
        <v>1118</v>
      </c>
      <c r="P25" s="75" t="s">
        <v>1119</v>
      </c>
      <c r="Q25" s="75" t="s">
        <v>1120</v>
      </c>
      <c r="R25" s="74" t="s">
        <v>2474</v>
      </c>
      <c r="S25" s="74"/>
      <c r="T25" s="74"/>
    </row>
    <row r="26" spans="1:20">
      <c r="A26" s="69" t="s">
        <v>1102</v>
      </c>
      <c r="B26" s="70">
        <v>21</v>
      </c>
      <c r="C26" s="75" t="s">
        <v>1101</v>
      </c>
      <c r="D26" s="76">
        <v>57</v>
      </c>
      <c r="E26" s="75" t="s">
        <v>1102</v>
      </c>
      <c r="F26" s="75" t="s">
        <v>1103</v>
      </c>
      <c r="G26" s="75" t="s">
        <v>2828</v>
      </c>
      <c r="H26" s="75" t="s">
        <v>2323</v>
      </c>
      <c r="I26" s="75" t="s">
        <v>2829</v>
      </c>
      <c r="J26" s="75" t="s">
        <v>1105</v>
      </c>
      <c r="K26" s="75" t="s">
        <v>1104</v>
      </c>
      <c r="L26" s="75" t="s">
        <v>2830</v>
      </c>
      <c r="M26" s="75" t="s">
        <v>2831</v>
      </c>
      <c r="N26" s="75" t="s">
        <v>1106</v>
      </c>
      <c r="O26" s="75" t="s">
        <v>1107</v>
      </c>
      <c r="P26" s="75" t="s">
        <v>1108</v>
      </c>
      <c r="Q26" s="75" t="s">
        <v>1109</v>
      </c>
      <c r="R26" s="74" t="s">
        <v>2473</v>
      </c>
      <c r="S26" s="74"/>
      <c r="T26" s="74"/>
    </row>
    <row r="27" spans="1:20">
      <c r="A27" s="69" t="s">
        <v>2832</v>
      </c>
      <c r="B27" s="70">
        <v>22</v>
      </c>
      <c r="C27" s="75" t="s">
        <v>1484</v>
      </c>
      <c r="D27" s="76">
        <v>90</v>
      </c>
      <c r="E27" s="75" t="s">
        <v>1485</v>
      </c>
      <c r="F27" s="75" t="s">
        <v>1486</v>
      </c>
      <c r="G27" s="75" t="s">
        <v>2833</v>
      </c>
      <c r="H27" s="75" t="s">
        <v>2356</v>
      </c>
      <c r="I27" s="75" t="s">
        <v>2834</v>
      </c>
      <c r="J27" s="75" t="s">
        <v>1488</v>
      </c>
      <c r="K27" s="75" t="s">
        <v>1487</v>
      </c>
      <c r="L27" s="75" t="s">
        <v>2835</v>
      </c>
      <c r="M27" s="75" t="s">
        <v>2836</v>
      </c>
      <c r="N27" s="75" t="s">
        <v>1489</v>
      </c>
      <c r="O27" s="75" t="s">
        <v>1490</v>
      </c>
      <c r="P27" s="75" t="s">
        <v>1491</v>
      </c>
      <c r="Q27" s="75" t="s">
        <v>1492</v>
      </c>
      <c r="R27" s="74" t="s">
        <v>2506</v>
      </c>
      <c r="S27" s="74"/>
      <c r="T27" s="74"/>
    </row>
    <row r="28" spans="1:20">
      <c r="A28" s="69" t="s">
        <v>2837</v>
      </c>
      <c r="B28" s="70">
        <v>23</v>
      </c>
      <c r="C28" s="75" t="s">
        <v>1231</v>
      </c>
      <c r="D28" s="76">
        <v>68</v>
      </c>
      <c r="E28" s="75" t="s">
        <v>1232</v>
      </c>
      <c r="F28" s="75" t="s">
        <v>1233</v>
      </c>
      <c r="G28" s="75" t="s">
        <v>2838</v>
      </c>
      <c r="H28" s="75" t="s">
        <v>2334</v>
      </c>
      <c r="I28" s="75" t="s">
        <v>2839</v>
      </c>
      <c r="J28" s="75" t="s">
        <v>1235</v>
      </c>
      <c r="K28" s="75" t="s">
        <v>1234</v>
      </c>
      <c r="L28" s="75" t="s">
        <v>2840</v>
      </c>
      <c r="M28" s="75" t="s">
        <v>2841</v>
      </c>
      <c r="N28" s="75" t="s">
        <v>1236</v>
      </c>
      <c r="O28" s="75" t="s">
        <v>1237</v>
      </c>
      <c r="P28" s="75" t="s">
        <v>1238</v>
      </c>
      <c r="Q28" s="75" t="s">
        <v>1239</v>
      </c>
      <c r="R28" s="74" t="s">
        <v>2484</v>
      </c>
      <c r="S28" s="74"/>
      <c r="T28" s="74"/>
    </row>
    <row r="29" spans="1:20">
      <c r="A29" s="69" t="s">
        <v>2842</v>
      </c>
      <c r="B29" s="70">
        <v>24</v>
      </c>
      <c r="C29" s="75" t="s">
        <v>1134</v>
      </c>
      <c r="D29" s="76">
        <v>60</v>
      </c>
      <c r="E29" s="75" t="s">
        <v>1135</v>
      </c>
      <c r="F29" s="75" t="s">
        <v>1136</v>
      </c>
      <c r="G29" s="75" t="s">
        <v>2843</v>
      </c>
      <c r="H29" s="75" t="s">
        <v>2326</v>
      </c>
      <c r="I29" s="75" t="s">
        <v>2844</v>
      </c>
      <c r="J29" s="75" t="s">
        <v>1138</v>
      </c>
      <c r="K29" s="75" t="s">
        <v>1137</v>
      </c>
      <c r="L29" s="75" t="s">
        <v>2845</v>
      </c>
      <c r="M29" s="75" t="s">
        <v>2846</v>
      </c>
      <c r="N29" s="75" t="s">
        <v>1139</v>
      </c>
      <c r="O29" s="75" t="s">
        <v>1140</v>
      </c>
      <c r="P29" s="75" t="s">
        <v>1141</v>
      </c>
      <c r="Q29" s="75" t="s">
        <v>1142</v>
      </c>
      <c r="R29" s="74" t="s">
        <v>2476</v>
      </c>
      <c r="S29" s="74"/>
      <c r="T29" s="74"/>
    </row>
    <row r="30" spans="1:20">
      <c r="A30" s="69" t="s">
        <v>2847</v>
      </c>
      <c r="B30" s="70">
        <v>25</v>
      </c>
      <c r="C30" s="75" t="s">
        <v>1169</v>
      </c>
      <c r="D30" s="76">
        <v>63</v>
      </c>
      <c r="E30" s="75" t="s">
        <v>1170</v>
      </c>
      <c r="F30" s="75" t="s">
        <v>1171</v>
      </c>
      <c r="G30" s="75" t="s">
        <v>2848</v>
      </c>
      <c r="H30" s="75" t="s">
        <v>2329</v>
      </c>
      <c r="I30" s="75" t="s">
        <v>2849</v>
      </c>
      <c r="J30" s="75" t="s">
        <v>1173</v>
      </c>
      <c r="K30" s="75" t="s">
        <v>1172</v>
      </c>
      <c r="L30" s="75" t="s">
        <v>2850</v>
      </c>
      <c r="M30" s="75" t="s">
        <v>2851</v>
      </c>
      <c r="N30" s="75" t="s">
        <v>1174</v>
      </c>
      <c r="O30" s="75" t="s">
        <v>1175</v>
      </c>
      <c r="P30" s="75" t="s">
        <v>1176</v>
      </c>
      <c r="Q30" s="75" t="s">
        <v>1177</v>
      </c>
      <c r="R30" s="74" t="s">
        <v>2479</v>
      </c>
      <c r="S30" s="74"/>
      <c r="T30" s="74"/>
    </row>
    <row r="31" spans="1:20">
      <c r="A31" s="69" t="s">
        <v>2852</v>
      </c>
      <c r="B31" s="70">
        <v>26</v>
      </c>
      <c r="C31" s="75" t="s">
        <v>806</v>
      </c>
      <c r="D31" s="76">
        <v>33</v>
      </c>
      <c r="E31" s="75" t="s">
        <v>807</v>
      </c>
      <c r="F31" s="75" t="s">
        <v>808</v>
      </c>
      <c r="G31" s="75" t="s">
        <v>2853</v>
      </c>
      <c r="H31" s="75" t="s">
        <v>2299</v>
      </c>
      <c r="I31" s="75" t="s">
        <v>2854</v>
      </c>
      <c r="J31" s="75" t="s">
        <v>810</v>
      </c>
      <c r="K31" s="75" t="s">
        <v>809</v>
      </c>
      <c r="L31" s="75" t="s">
        <v>2855</v>
      </c>
      <c r="M31" s="75" t="s">
        <v>2856</v>
      </c>
      <c r="N31" s="75" t="s">
        <v>811</v>
      </c>
      <c r="O31" s="75" t="s">
        <v>812</v>
      </c>
      <c r="P31" s="75" t="s">
        <v>813</v>
      </c>
      <c r="Q31" s="75" t="s">
        <v>814</v>
      </c>
      <c r="R31" s="74" t="s">
        <v>2449</v>
      </c>
      <c r="S31" s="74"/>
      <c r="T31" s="74"/>
    </row>
    <row r="32" spans="1:20">
      <c r="A32" s="69" t="s">
        <v>2857</v>
      </c>
      <c r="B32" s="70">
        <v>27</v>
      </c>
      <c r="C32" s="75" t="s">
        <v>1304</v>
      </c>
      <c r="D32" s="76">
        <v>74</v>
      </c>
      <c r="E32" s="75" t="s">
        <v>1305</v>
      </c>
      <c r="F32" s="75" t="s">
        <v>1306</v>
      </c>
      <c r="G32" s="75" t="s">
        <v>2858</v>
      </c>
      <c r="H32" s="75" t="s">
        <v>2340</v>
      </c>
      <c r="I32" s="75" t="s">
        <v>2859</v>
      </c>
      <c r="J32" s="75" t="s">
        <v>1308</v>
      </c>
      <c r="K32" s="75" t="s">
        <v>1307</v>
      </c>
      <c r="L32" s="75" t="s">
        <v>2860</v>
      </c>
      <c r="M32" s="75" t="s">
        <v>2861</v>
      </c>
      <c r="N32" s="75" t="s">
        <v>1309</v>
      </c>
      <c r="O32" s="75" t="s">
        <v>1310</v>
      </c>
      <c r="P32" s="75" t="s">
        <v>1311</v>
      </c>
      <c r="Q32" s="75" t="s">
        <v>1312</v>
      </c>
      <c r="R32" s="74" t="s">
        <v>2490</v>
      </c>
      <c r="S32" s="74"/>
      <c r="T32" s="74"/>
    </row>
    <row r="33" spans="1:20">
      <c r="A33" s="69" t="s">
        <v>2862</v>
      </c>
      <c r="B33" s="70">
        <v>28</v>
      </c>
      <c r="C33" s="75" t="s">
        <v>1280</v>
      </c>
      <c r="D33" s="76">
        <v>72</v>
      </c>
      <c r="E33" s="75" t="s">
        <v>1281</v>
      </c>
      <c r="F33" s="75" t="s">
        <v>1282</v>
      </c>
      <c r="G33" s="75" t="s">
        <v>2863</v>
      </c>
      <c r="H33" s="75" t="s">
        <v>2338</v>
      </c>
      <c r="I33" s="75" t="s">
        <v>2864</v>
      </c>
      <c r="J33" s="75" t="s">
        <v>1284</v>
      </c>
      <c r="K33" s="75" t="s">
        <v>1283</v>
      </c>
      <c r="L33" s="75" t="s">
        <v>2865</v>
      </c>
      <c r="M33" s="75" t="s">
        <v>2866</v>
      </c>
      <c r="N33" s="75" t="s">
        <v>1285</v>
      </c>
      <c r="O33" s="75" t="s">
        <v>1286</v>
      </c>
      <c r="P33" s="75" t="s">
        <v>1287</v>
      </c>
      <c r="Q33" s="75" t="s">
        <v>1288</v>
      </c>
      <c r="R33" s="74" t="s">
        <v>2488</v>
      </c>
      <c r="S33" s="74"/>
      <c r="T33" s="74"/>
    </row>
    <row r="34" spans="1:20">
      <c r="A34" s="69" t="s">
        <v>2867</v>
      </c>
      <c r="B34" s="70">
        <v>29</v>
      </c>
      <c r="C34" s="75" t="s">
        <v>576</v>
      </c>
      <c r="D34" s="76">
        <v>59</v>
      </c>
      <c r="E34" s="75" t="s">
        <v>1123</v>
      </c>
      <c r="F34" s="75" t="s">
        <v>1124</v>
      </c>
      <c r="G34" s="75" t="s">
        <v>2868</v>
      </c>
      <c r="H34" s="75" t="s">
        <v>2325</v>
      </c>
      <c r="I34" s="75" t="s">
        <v>2869</v>
      </c>
      <c r="J34" s="75" t="s">
        <v>1126</v>
      </c>
      <c r="K34" s="75" t="s">
        <v>1125</v>
      </c>
      <c r="L34" s="75" t="s">
        <v>2870</v>
      </c>
      <c r="M34" s="75" t="s">
        <v>2871</v>
      </c>
      <c r="N34" s="75" t="s">
        <v>1127</v>
      </c>
      <c r="O34" s="75" t="s">
        <v>1128</v>
      </c>
      <c r="P34" s="75" t="s">
        <v>1129</v>
      </c>
      <c r="Q34" s="75" t="s">
        <v>1130</v>
      </c>
      <c r="R34" s="74" t="s">
        <v>2475</v>
      </c>
      <c r="S34" s="74"/>
      <c r="T34" s="74"/>
    </row>
    <row r="35" spans="1:20">
      <c r="A35" s="69" t="s">
        <v>2872</v>
      </c>
      <c r="B35" s="70">
        <v>30</v>
      </c>
      <c r="C35" s="75" t="s">
        <v>1180</v>
      </c>
      <c r="D35" s="76">
        <v>64</v>
      </c>
      <c r="E35" s="75" t="s">
        <v>1181</v>
      </c>
      <c r="F35" s="75" t="s">
        <v>1182</v>
      </c>
      <c r="G35" s="75" t="s">
        <v>2873</v>
      </c>
      <c r="H35" s="75" t="s">
        <v>2330</v>
      </c>
      <c r="I35" s="75" t="s">
        <v>2874</v>
      </c>
      <c r="J35" s="75" t="s">
        <v>1184</v>
      </c>
      <c r="K35" s="75" t="s">
        <v>1183</v>
      </c>
      <c r="L35" s="75" t="s">
        <v>2875</v>
      </c>
      <c r="M35" s="75" t="s">
        <v>2876</v>
      </c>
      <c r="N35" s="75" t="s">
        <v>1185</v>
      </c>
      <c r="O35" s="75" t="s">
        <v>1186</v>
      </c>
      <c r="P35" s="75" t="s">
        <v>1187</v>
      </c>
      <c r="Q35" s="75" t="s">
        <v>1188</v>
      </c>
      <c r="R35" s="74" t="s">
        <v>2480</v>
      </c>
      <c r="S35" s="74"/>
      <c r="T35" s="74"/>
    </row>
    <row r="36" spans="1:20">
      <c r="A36" s="69" t="s">
        <v>2877</v>
      </c>
      <c r="B36" s="70">
        <v>31</v>
      </c>
      <c r="C36" s="75" t="s">
        <v>1267</v>
      </c>
      <c r="D36" s="76">
        <v>71</v>
      </c>
      <c r="E36" s="75" t="s">
        <v>1268</v>
      </c>
      <c r="F36" s="75" t="s">
        <v>1269</v>
      </c>
      <c r="G36" s="75" t="s">
        <v>2878</v>
      </c>
      <c r="H36" s="75" t="s">
        <v>2337</v>
      </c>
      <c r="I36" s="75" t="s">
        <v>2879</v>
      </c>
      <c r="J36" s="75" t="s">
        <v>1271</v>
      </c>
      <c r="K36" s="75" t="s">
        <v>1270</v>
      </c>
      <c r="L36" s="75" t="s">
        <v>2880</v>
      </c>
      <c r="M36" s="75" t="s">
        <v>2881</v>
      </c>
      <c r="N36" s="75" t="s">
        <v>1272</v>
      </c>
      <c r="O36" s="75" t="s">
        <v>1273</v>
      </c>
      <c r="P36" s="75" t="s">
        <v>1274</v>
      </c>
      <c r="Q36" s="75" t="s">
        <v>1275</v>
      </c>
      <c r="R36" s="74" t="s">
        <v>2487</v>
      </c>
      <c r="S36" s="74"/>
      <c r="T36" s="74"/>
    </row>
    <row r="37" spans="1:20">
      <c r="A37" s="69" t="s">
        <v>2882</v>
      </c>
      <c r="B37" s="70">
        <v>32</v>
      </c>
      <c r="C37" s="75" t="s">
        <v>589</v>
      </c>
      <c r="D37" s="76">
        <v>61</v>
      </c>
      <c r="E37" s="75" t="s">
        <v>1144</v>
      </c>
      <c r="F37" s="75" t="s">
        <v>1145</v>
      </c>
      <c r="G37" s="75" t="s">
        <v>2883</v>
      </c>
      <c r="H37" s="75" t="s">
        <v>2327</v>
      </c>
      <c r="I37" s="75" t="s">
        <v>2884</v>
      </c>
      <c r="J37" s="75" t="s">
        <v>1147</v>
      </c>
      <c r="K37" s="75" t="s">
        <v>1146</v>
      </c>
      <c r="L37" s="75" t="s">
        <v>2885</v>
      </c>
      <c r="M37" s="75" t="s">
        <v>2886</v>
      </c>
      <c r="N37" s="75" t="s">
        <v>1148</v>
      </c>
      <c r="O37" s="75" t="s">
        <v>1149</v>
      </c>
      <c r="P37" s="75" t="s">
        <v>1150</v>
      </c>
      <c r="Q37" s="75" t="s">
        <v>1151</v>
      </c>
      <c r="R37" s="74" t="s">
        <v>2477</v>
      </c>
      <c r="S37" s="74"/>
      <c r="T37" s="74"/>
    </row>
    <row r="38" spans="1:20">
      <c r="A38" s="69" t="s">
        <v>2887</v>
      </c>
      <c r="B38" s="70">
        <v>33</v>
      </c>
      <c r="C38" s="75" t="s">
        <v>1195</v>
      </c>
      <c r="D38" s="76">
        <v>65</v>
      </c>
      <c r="E38" s="75" t="s">
        <v>1196</v>
      </c>
      <c r="F38" s="75" t="s">
        <v>1197</v>
      </c>
      <c r="G38" s="75" t="s">
        <v>2888</v>
      </c>
      <c r="H38" s="75" t="s">
        <v>2331</v>
      </c>
      <c r="I38" s="75" t="s">
        <v>2889</v>
      </c>
      <c r="J38" s="75" t="s">
        <v>1199</v>
      </c>
      <c r="K38" s="75" t="s">
        <v>1198</v>
      </c>
      <c r="L38" s="75" t="s">
        <v>2890</v>
      </c>
      <c r="M38" s="75" t="s">
        <v>2891</v>
      </c>
      <c r="N38" s="75" t="s">
        <v>1200</v>
      </c>
      <c r="O38" s="75" t="s">
        <v>1201</v>
      </c>
      <c r="P38" s="75" t="s">
        <v>1202</v>
      </c>
      <c r="Q38" s="75" t="s">
        <v>1203</v>
      </c>
      <c r="R38" s="74" t="s">
        <v>2481</v>
      </c>
      <c r="S38" s="74"/>
      <c r="T38" s="74"/>
    </row>
    <row r="39" spans="1:20">
      <c r="A39" s="69" t="s">
        <v>2892</v>
      </c>
      <c r="B39" s="70">
        <v>34</v>
      </c>
      <c r="C39" s="75" t="s">
        <v>1253</v>
      </c>
      <c r="D39" s="76">
        <v>70</v>
      </c>
      <c r="E39" s="75" t="s">
        <v>1254</v>
      </c>
      <c r="F39" s="75" t="s">
        <v>1255</v>
      </c>
      <c r="G39" s="75" t="s">
        <v>2893</v>
      </c>
      <c r="H39" s="75" t="s">
        <v>2336</v>
      </c>
      <c r="I39" s="75" t="s">
        <v>2894</v>
      </c>
      <c r="J39" s="75" t="s">
        <v>1257</v>
      </c>
      <c r="K39" s="75" t="s">
        <v>1256</v>
      </c>
      <c r="L39" s="75" t="s">
        <v>2895</v>
      </c>
      <c r="M39" s="75" t="s">
        <v>2896</v>
      </c>
      <c r="N39" s="75" t="s">
        <v>1258</v>
      </c>
      <c r="O39" s="75" t="s">
        <v>1259</v>
      </c>
      <c r="P39" s="75" t="s">
        <v>1260</v>
      </c>
      <c r="Q39" s="75" t="s">
        <v>1261</v>
      </c>
      <c r="R39" s="74" t="s">
        <v>2486</v>
      </c>
      <c r="S39" s="74"/>
      <c r="T39" s="74"/>
    </row>
    <row r="40" spans="1:20">
      <c r="A40" s="69" t="s">
        <v>2897</v>
      </c>
      <c r="B40" s="70">
        <v>35</v>
      </c>
      <c r="C40" s="75" t="s">
        <v>1317</v>
      </c>
      <c r="D40" s="76">
        <v>75</v>
      </c>
      <c r="E40" s="75" t="s">
        <v>1318</v>
      </c>
      <c r="F40" s="75" t="s">
        <v>1319</v>
      </c>
      <c r="G40" s="75" t="s">
        <v>2898</v>
      </c>
      <c r="H40" s="75" t="s">
        <v>2341</v>
      </c>
      <c r="I40" s="75" t="s">
        <v>2899</v>
      </c>
      <c r="J40" s="75" t="s">
        <v>1321</v>
      </c>
      <c r="K40" s="75" t="s">
        <v>1320</v>
      </c>
      <c r="L40" s="75" t="s">
        <v>2900</v>
      </c>
      <c r="M40" s="75" t="s">
        <v>2901</v>
      </c>
      <c r="N40" s="75" t="s">
        <v>1322</v>
      </c>
      <c r="O40" s="75" t="s">
        <v>1323</v>
      </c>
      <c r="P40" s="75" t="s">
        <v>1324</v>
      </c>
      <c r="Q40" s="75" t="s">
        <v>1325</v>
      </c>
      <c r="R40" s="74" t="s">
        <v>2491</v>
      </c>
      <c r="S40" s="74"/>
      <c r="T40" s="74"/>
    </row>
    <row r="41" spans="1:20">
      <c r="A41" s="69" t="s">
        <v>2902</v>
      </c>
      <c r="B41" s="70">
        <v>36</v>
      </c>
      <c r="C41" s="75" t="s">
        <v>1207</v>
      </c>
      <c r="D41" s="76">
        <v>66</v>
      </c>
      <c r="E41" s="75" t="s">
        <v>1208</v>
      </c>
      <c r="F41" s="75" t="s">
        <v>1209</v>
      </c>
      <c r="G41" s="75" t="s">
        <v>2903</v>
      </c>
      <c r="H41" s="75" t="s">
        <v>2332</v>
      </c>
      <c r="I41" s="75" t="s">
        <v>2904</v>
      </c>
      <c r="J41" s="75" t="s">
        <v>1211</v>
      </c>
      <c r="K41" s="75" t="s">
        <v>1210</v>
      </c>
      <c r="L41" s="75" t="s">
        <v>2905</v>
      </c>
      <c r="M41" s="75" t="s">
        <v>2906</v>
      </c>
      <c r="N41" s="75" t="s">
        <v>1212</v>
      </c>
      <c r="O41" s="75" t="s">
        <v>1213</v>
      </c>
      <c r="P41" s="75" t="s">
        <v>1214</v>
      </c>
      <c r="Q41" s="75" t="s">
        <v>1215</v>
      </c>
      <c r="R41" s="74" t="s">
        <v>2482</v>
      </c>
      <c r="S41" s="74"/>
      <c r="T41" s="74"/>
    </row>
    <row r="42" spans="1:20">
      <c r="A42" s="69" t="s">
        <v>2907</v>
      </c>
      <c r="B42" s="70">
        <v>37</v>
      </c>
      <c r="C42" s="75" t="s">
        <v>1291</v>
      </c>
      <c r="D42" s="76">
        <v>73</v>
      </c>
      <c r="E42" s="75" t="s">
        <v>1292</v>
      </c>
      <c r="F42" s="75" t="s">
        <v>1293</v>
      </c>
      <c r="G42" s="75" t="s">
        <v>2908</v>
      </c>
      <c r="H42" s="75" t="s">
        <v>2339</v>
      </c>
      <c r="I42" s="75" t="s">
        <v>2909</v>
      </c>
      <c r="J42" s="75" t="s">
        <v>1295</v>
      </c>
      <c r="K42" s="75" t="s">
        <v>1294</v>
      </c>
      <c r="L42" s="75" t="s">
        <v>2910</v>
      </c>
      <c r="M42" s="75" t="s">
        <v>2911</v>
      </c>
      <c r="N42" s="75" t="s">
        <v>1296</v>
      </c>
      <c r="O42" s="75" t="s">
        <v>1297</v>
      </c>
      <c r="P42" s="75" t="s">
        <v>1298</v>
      </c>
      <c r="Q42" s="75" t="s">
        <v>1299</v>
      </c>
      <c r="R42" s="74" t="s">
        <v>2489</v>
      </c>
      <c r="S42" s="74"/>
      <c r="T42" s="74"/>
    </row>
    <row r="43" spans="1:20">
      <c r="A43" s="69" t="s">
        <v>2912</v>
      </c>
      <c r="B43" s="70">
        <v>38</v>
      </c>
      <c r="C43" s="75" t="s">
        <v>1156</v>
      </c>
      <c r="D43" s="76">
        <v>62</v>
      </c>
      <c r="E43" s="75" t="s">
        <v>1157</v>
      </c>
      <c r="F43" s="75" t="s">
        <v>1158</v>
      </c>
      <c r="G43" s="75" t="s">
        <v>2913</v>
      </c>
      <c r="H43" s="75" t="s">
        <v>2328</v>
      </c>
      <c r="I43" s="75" t="s">
        <v>2914</v>
      </c>
      <c r="J43" s="75" t="s">
        <v>1160</v>
      </c>
      <c r="K43" s="75" t="s">
        <v>1159</v>
      </c>
      <c r="L43" s="75" t="s">
        <v>2915</v>
      </c>
      <c r="M43" s="75" t="s">
        <v>2916</v>
      </c>
      <c r="N43" s="75" t="s">
        <v>1161</v>
      </c>
      <c r="O43" s="75" t="s">
        <v>1162</v>
      </c>
      <c r="P43" s="75" t="s">
        <v>1163</v>
      </c>
      <c r="Q43" s="75" t="s">
        <v>1164</v>
      </c>
      <c r="R43" s="74" t="s">
        <v>2478</v>
      </c>
      <c r="S43" s="74"/>
      <c r="T43" s="74"/>
    </row>
    <row r="44" spans="1:20">
      <c r="A44" s="69" t="s">
        <v>2917</v>
      </c>
      <c r="B44" s="70">
        <v>39</v>
      </c>
      <c r="C44" s="75" t="s">
        <v>604</v>
      </c>
      <c r="D44" s="76">
        <v>67</v>
      </c>
      <c r="E44" s="75" t="s">
        <v>1219</v>
      </c>
      <c r="F44" s="75" t="s">
        <v>1220</v>
      </c>
      <c r="G44" s="75" t="s">
        <v>2918</v>
      </c>
      <c r="H44" s="75" t="s">
        <v>2333</v>
      </c>
      <c r="I44" s="75" t="s">
        <v>2919</v>
      </c>
      <c r="J44" s="75" t="s">
        <v>1222</v>
      </c>
      <c r="K44" s="75" t="s">
        <v>1221</v>
      </c>
      <c r="L44" s="75" t="s">
        <v>2920</v>
      </c>
      <c r="M44" s="75" t="s">
        <v>2921</v>
      </c>
      <c r="N44" s="75" t="s">
        <v>1223</v>
      </c>
      <c r="O44" s="75" t="s">
        <v>1224</v>
      </c>
      <c r="P44" s="75" t="s">
        <v>1225</v>
      </c>
      <c r="Q44" s="75" t="s">
        <v>1226</v>
      </c>
      <c r="R44" s="74" t="s">
        <v>2483</v>
      </c>
      <c r="S44" s="74"/>
      <c r="T44" s="74"/>
    </row>
    <row r="45" spans="1:20">
      <c r="A45" s="69" t="s">
        <v>2922</v>
      </c>
      <c r="B45" s="70">
        <v>40</v>
      </c>
      <c r="C45" s="75" t="s">
        <v>1242</v>
      </c>
      <c r="D45" s="76">
        <v>69</v>
      </c>
      <c r="E45" s="75" t="s">
        <v>1243</v>
      </c>
      <c r="F45" s="75" t="s">
        <v>1244</v>
      </c>
      <c r="G45" s="75" t="s">
        <v>2923</v>
      </c>
      <c r="H45" s="75" t="s">
        <v>2335</v>
      </c>
      <c r="I45" s="75" t="s">
        <v>2924</v>
      </c>
      <c r="J45" s="75" t="s">
        <v>1246</v>
      </c>
      <c r="K45" s="75" t="s">
        <v>1245</v>
      </c>
      <c r="L45" s="75" t="s">
        <v>2925</v>
      </c>
      <c r="M45" s="75" t="s">
        <v>2926</v>
      </c>
      <c r="N45" s="75" t="s">
        <v>1247</v>
      </c>
      <c r="O45" s="75" t="s">
        <v>1248</v>
      </c>
      <c r="P45" s="75" t="s">
        <v>1249</v>
      </c>
      <c r="Q45" s="75" t="s">
        <v>1250</v>
      </c>
      <c r="R45" s="74" t="s">
        <v>2485</v>
      </c>
      <c r="S45" s="74"/>
      <c r="T45" s="74"/>
    </row>
    <row r="46" spans="1:20">
      <c r="A46" s="69" t="s">
        <v>2927</v>
      </c>
      <c r="B46" s="70">
        <v>41</v>
      </c>
      <c r="C46" s="75" t="s">
        <v>565</v>
      </c>
      <c r="D46" s="76">
        <v>56</v>
      </c>
      <c r="E46" s="75" t="s">
        <v>1088</v>
      </c>
      <c r="F46" s="75" t="s">
        <v>1089</v>
      </c>
      <c r="G46" s="75" t="s">
        <v>2928</v>
      </c>
      <c r="H46" s="75" t="s">
        <v>2322</v>
      </c>
      <c r="I46" s="75" t="s">
        <v>2929</v>
      </c>
      <c r="J46" s="75" t="s">
        <v>1091</v>
      </c>
      <c r="K46" s="75" t="s">
        <v>1090</v>
      </c>
      <c r="L46" s="75" t="s">
        <v>2930</v>
      </c>
      <c r="M46" s="75" t="s">
        <v>2931</v>
      </c>
      <c r="N46" s="75" t="s">
        <v>1092</v>
      </c>
      <c r="O46" s="75" t="s">
        <v>1093</v>
      </c>
      <c r="P46" s="75" t="s">
        <v>1094</v>
      </c>
      <c r="Q46" s="75" t="s">
        <v>1095</v>
      </c>
      <c r="R46" s="74" t="s">
        <v>2472</v>
      </c>
      <c r="S46" s="74"/>
      <c r="T46" s="74"/>
    </row>
    <row r="47" spans="1:20">
      <c r="A47" s="69" t="s">
        <v>2932</v>
      </c>
      <c r="B47" s="70">
        <v>42</v>
      </c>
      <c r="C47" s="75" t="s">
        <v>1382</v>
      </c>
      <c r="D47" s="76">
        <v>81</v>
      </c>
      <c r="E47" s="75" t="s">
        <v>1383</v>
      </c>
      <c r="F47" s="75" t="s">
        <v>1384</v>
      </c>
      <c r="G47" s="75" t="s">
        <v>2933</v>
      </c>
      <c r="H47" s="75" t="s">
        <v>2347</v>
      </c>
      <c r="I47" s="75" t="s">
        <v>2934</v>
      </c>
      <c r="J47" s="75" t="s">
        <v>1386</v>
      </c>
      <c r="K47" s="75" t="s">
        <v>1385</v>
      </c>
      <c r="L47" s="75" t="s">
        <v>2935</v>
      </c>
      <c r="M47" s="75" t="s">
        <v>2936</v>
      </c>
      <c r="N47" s="75" t="s">
        <v>1387</v>
      </c>
      <c r="O47" s="75" t="s">
        <v>1388</v>
      </c>
      <c r="P47" s="75" t="s">
        <v>1389</v>
      </c>
      <c r="Q47" s="75" t="s">
        <v>1390</v>
      </c>
      <c r="R47" s="74" t="s">
        <v>2497</v>
      </c>
      <c r="S47" s="74"/>
      <c r="T47" s="74"/>
    </row>
    <row r="48" spans="1:20">
      <c r="A48" s="69" t="s">
        <v>2937</v>
      </c>
      <c r="B48" s="70">
        <v>43</v>
      </c>
      <c r="C48" s="75" t="s">
        <v>1916</v>
      </c>
      <c r="D48" s="76">
        <v>130</v>
      </c>
      <c r="E48" s="75" t="s">
        <v>1917</v>
      </c>
      <c r="F48" s="75" t="s">
        <v>1918</v>
      </c>
      <c r="G48" s="75" t="s">
        <v>2938</v>
      </c>
      <c r="H48" s="75" t="s">
        <v>2396</v>
      </c>
      <c r="I48" s="75" t="s">
        <v>2939</v>
      </c>
      <c r="J48" s="75" t="s">
        <v>1920</v>
      </c>
      <c r="K48" s="75" t="s">
        <v>1919</v>
      </c>
      <c r="L48" s="75" t="s">
        <v>2940</v>
      </c>
      <c r="M48" s="75" t="s">
        <v>2941</v>
      </c>
      <c r="N48" s="75" t="s">
        <v>1921</v>
      </c>
      <c r="O48" s="75" t="s">
        <v>1922</v>
      </c>
      <c r="P48" s="75" t="s">
        <v>1923</v>
      </c>
      <c r="Q48" s="75" t="s">
        <v>1924</v>
      </c>
      <c r="R48" s="74" t="s">
        <v>2546</v>
      </c>
      <c r="S48" s="74"/>
      <c r="T48" s="74"/>
    </row>
    <row r="49" spans="1:20">
      <c r="A49" s="69" t="s">
        <v>2942</v>
      </c>
      <c r="B49" s="70">
        <v>44</v>
      </c>
      <c r="C49" s="75" t="s">
        <v>961</v>
      </c>
      <c r="D49" s="76">
        <v>46</v>
      </c>
      <c r="E49" s="75" t="s">
        <v>962</v>
      </c>
      <c r="F49" s="75" t="s">
        <v>963</v>
      </c>
      <c r="G49" s="75" t="s">
        <v>2943</v>
      </c>
      <c r="H49" s="75" t="s">
        <v>2312</v>
      </c>
      <c r="I49" s="75" t="s">
        <v>2944</v>
      </c>
      <c r="J49" s="75" t="s">
        <v>965</v>
      </c>
      <c r="K49" s="75" t="s">
        <v>964</v>
      </c>
      <c r="L49" s="75" t="s">
        <v>2945</v>
      </c>
      <c r="M49" s="75" t="s">
        <v>2946</v>
      </c>
      <c r="N49" s="75" t="s">
        <v>966</v>
      </c>
      <c r="O49" s="75" t="s">
        <v>967</v>
      </c>
      <c r="P49" s="75" t="s">
        <v>968</v>
      </c>
      <c r="Q49" s="75" t="s">
        <v>969</v>
      </c>
      <c r="R49" s="74" t="s">
        <v>2462</v>
      </c>
      <c r="S49" s="74"/>
      <c r="T49" s="74"/>
    </row>
    <row r="50" spans="1:20">
      <c r="A50" s="69" t="s">
        <v>2947</v>
      </c>
      <c r="B50" s="70">
        <v>45</v>
      </c>
      <c r="C50" s="75" t="s">
        <v>1807</v>
      </c>
      <c r="D50" s="76">
        <v>120</v>
      </c>
      <c r="E50" s="75" t="s">
        <v>1808</v>
      </c>
      <c r="F50" s="75" t="s">
        <v>1809</v>
      </c>
      <c r="G50" s="75" t="s">
        <v>2948</v>
      </c>
      <c r="H50" s="75" t="s">
        <v>2386</v>
      </c>
      <c r="I50" s="75" t="s">
        <v>2949</v>
      </c>
      <c r="J50" s="75" t="s">
        <v>1811</v>
      </c>
      <c r="K50" s="75" t="s">
        <v>1810</v>
      </c>
      <c r="L50" s="75" t="s">
        <v>2950</v>
      </c>
      <c r="M50" s="75" t="s">
        <v>2951</v>
      </c>
      <c r="N50" s="75" t="s">
        <v>1812</v>
      </c>
      <c r="O50" s="75" t="s">
        <v>1813</v>
      </c>
      <c r="P50" s="75" t="s">
        <v>1814</v>
      </c>
      <c r="Q50" s="75" t="s">
        <v>1815</v>
      </c>
      <c r="R50" s="74" t="s">
        <v>2536</v>
      </c>
      <c r="S50" s="74"/>
      <c r="T50" s="74"/>
    </row>
    <row r="51" spans="1:20">
      <c r="A51" s="69" t="s">
        <v>2952</v>
      </c>
      <c r="B51" s="70">
        <v>46</v>
      </c>
      <c r="C51" s="75" t="s">
        <v>1697</v>
      </c>
      <c r="D51" s="76">
        <v>110</v>
      </c>
      <c r="E51" s="75" t="s">
        <v>1698</v>
      </c>
      <c r="F51" s="75" t="s">
        <v>1699</v>
      </c>
      <c r="G51" s="75" t="s">
        <v>2953</v>
      </c>
      <c r="H51" s="75" t="s">
        <v>2376</v>
      </c>
      <c r="I51" s="75" t="s">
        <v>2954</v>
      </c>
      <c r="J51" s="75" t="s">
        <v>1701</v>
      </c>
      <c r="K51" s="75" t="s">
        <v>1700</v>
      </c>
      <c r="L51" s="75" t="s">
        <v>2955</v>
      </c>
      <c r="M51" s="75" t="s">
        <v>2956</v>
      </c>
      <c r="N51" s="75" t="s">
        <v>1702</v>
      </c>
      <c r="O51" s="75" t="s">
        <v>1703</v>
      </c>
      <c r="P51" s="75" t="s">
        <v>1704</v>
      </c>
      <c r="Q51" s="75" t="s">
        <v>1705</v>
      </c>
      <c r="R51" s="74" t="s">
        <v>2526</v>
      </c>
      <c r="S51" s="74"/>
      <c r="T51" s="74"/>
    </row>
    <row r="52" spans="1:20">
      <c r="A52" s="69" t="s">
        <v>2957</v>
      </c>
      <c r="B52" s="70">
        <v>47</v>
      </c>
      <c r="C52" s="75" t="s">
        <v>1633</v>
      </c>
      <c r="D52" s="76">
        <v>104</v>
      </c>
      <c r="E52" s="75" t="s">
        <v>1634</v>
      </c>
      <c r="F52" s="75" t="s">
        <v>1635</v>
      </c>
      <c r="G52" s="75" t="s">
        <v>2958</v>
      </c>
      <c r="H52" s="75" t="s">
        <v>2370</v>
      </c>
      <c r="I52" s="75" t="s">
        <v>2959</v>
      </c>
      <c r="J52" s="75" t="s">
        <v>1637</v>
      </c>
      <c r="K52" s="75" t="s">
        <v>1636</v>
      </c>
      <c r="L52" s="75" t="s">
        <v>2960</v>
      </c>
      <c r="M52" s="75" t="s">
        <v>2961</v>
      </c>
      <c r="N52" s="75" t="s">
        <v>1638</v>
      </c>
      <c r="O52" s="75" t="s">
        <v>1639</v>
      </c>
      <c r="P52" s="75" t="s">
        <v>1640</v>
      </c>
      <c r="Q52" s="75" t="s">
        <v>1641</v>
      </c>
      <c r="R52" s="74" t="s">
        <v>2520</v>
      </c>
      <c r="S52" s="74"/>
      <c r="T52" s="74"/>
    </row>
    <row r="53" spans="1:20">
      <c r="A53" s="69" t="s">
        <v>2962</v>
      </c>
      <c r="B53" s="70">
        <v>48</v>
      </c>
      <c r="C53" s="75" t="s">
        <v>793</v>
      </c>
      <c r="D53" s="76">
        <v>32</v>
      </c>
      <c r="E53" s="75" t="s">
        <v>794</v>
      </c>
      <c r="F53" s="75" t="s">
        <v>795</v>
      </c>
      <c r="G53" s="75" t="s">
        <v>2963</v>
      </c>
      <c r="H53" s="75" t="s">
        <v>2298</v>
      </c>
      <c r="I53" s="75" t="s">
        <v>2964</v>
      </c>
      <c r="J53" s="75" t="s">
        <v>797</v>
      </c>
      <c r="K53" s="75" t="s">
        <v>796</v>
      </c>
      <c r="L53" s="75" t="s">
        <v>2965</v>
      </c>
      <c r="M53" s="75" t="s">
        <v>2966</v>
      </c>
      <c r="N53" s="75" t="s">
        <v>798</v>
      </c>
      <c r="O53" s="75" t="s">
        <v>799</v>
      </c>
      <c r="P53" s="75" t="s">
        <v>800</v>
      </c>
      <c r="Q53" s="75" t="s">
        <v>801</v>
      </c>
      <c r="R53" s="74" t="s">
        <v>2448</v>
      </c>
      <c r="S53" s="74"/>
      <c r="T53" s="74"/>
    </row>
    <row r="54" spans="1:20">
      <c r="A54" s="69" t="s">
        <v>2967</v>
      </c>
      <c r="B54" s="70">
        <v>49</v>
      </c>
      <c r="C54" s="75" t="s">
        <v>483</v>
      </c>
      <c r="D54" s="76">
        <v>21</v>
      </c>
      <c r="E54" s="75" t="s">
        <v>643</v>
      </c>
      <c r="F54" s="75" t="s">
        <v>644</v>
      </c>
      <c r="G54" s="75" t="s">
        <v>2968</v>
      </c>
      <c r="H54" s="75" t="s">
        <v>2287</v>
      </c>
      <c r="I54" s="75" t="s">
        <v>2969</v>
      </c>
      <c r="J54" s="75" t="s">
        <v>646</v>
      </c>
      <c r="K54" s="75" t="s">
        <v>645</v>
      </c>
      <c r="L54" s="75" t="s">
        <v>2970</v>
      </c>
      <c r="M54" s="75" t="s">
        <v>2971</v>
      </c>
      <c r="N54" s="75" t="s">
        <v>647</v>
      </c>
      <c r="O54" s="75" t="s">
        <v>648</v>
      </c>
      <c r="P54" s="75" t="s">
        <v>649</v>
      </c>
      <c r="Q54" s="75" t="s">
        <v>650</v>
      </c>
      <c r="R54" s="74" t="s">
        <v>2437</v>
      </c>
      <c r="S54" s="74"/>
      <c r="T54" s="74"/>
    </row>
    <row r="55" spans="1:20">
      <c r="A55" s="69" t="s">
        <v>2972</v>
      </c>
      <c r="B55" s="70">
        <v>50</v>
      </c>
      <c r="C55" s="75" t="s">
        <v>712</v>
      </c>
      <c r="D55" s="76">
        <v>116</v>
      </c>
      <c r="E55" s="75" t="s">
        <v>1764</v>
      </c>
      <c r="F55" s="75" t="s">
        <v>1765</v>
      </c>
      <c r="G55" s="75" t="s">
        <v>2973</v>
      </c>
      <c r="H55" s="75" t="s">
        <v>2382</v>
      </c>
      <c r="I55" s="75" t="s">
        <v>2974</v>
      </c>
      <c r="J55" s="75" t="s">
        <v>1767</v>
      </c>
      <c r="K55" s="75" t="s">
        <v>1766</v>
      </c>
      <c r="L55" s="75" t="s">
        <v>2975</v>
      </c>
      <c r="M55" s="75" t="s">
        <v>2976</v>
      </c>
      <c r="N55" s="75" t="s">
        <v>1768</v>
      </c>
      <c r="O55" s="75" t="s">
        <v>1769</v>
      </c>
      <c r="P55" s="75" t="s">
        <v>1770</v>
      </c>
      <c r="Q55" s="75" t="s">
        <v>1771</v>
      </c>
      <c r="R55" s="74" t="s">
        <v>2532</v>
      </c>
      <c r="S55" s="74"/>
      <c r="T55" s="74"/>
    </row>
    <row r="56" spans="1:20">
      <c r="A56" s="69" t="s">
        <v>2977</v>
      </c>
      <c r="B56" s="70">
        <v>51</v>
      </c>
      <c r="C56" s="75" t="s">
        <v>1971</v>
      </c>
      <c r="D56" s="76">
        <v>135</v>
      </c>
      <c r="E56" s="75" t="s">
        <v>1972</v>
      </c>
      <c r="F56" s="75" t="s">
        <v>1973</v>
      </c>
      <c r="G56" s="75" t="s">
        <v>2978</v>
      </c>
      <c r="H56" s="75" t="s">
        <v>2401</v>
      </c>
      <c r="I56" s="75" t="s">
        <v>2979</v>
      </c>
      <c r="J56" s="75" t="s">
        <v>1975</v>
      </c>
      <c r="K56" s="75" t="s">
        <v>1974</v>
      </c>
      <c r="L56" s="75" t="s">
        <v>2980</v>
      </c>
      <c r="M56" s="75" t="s">
        <v>2981</v>
      </c>
      <c r="N56" s="75" t="s">
        <v>1976</v>
      </c>
      <c r="O56" s="75" t="s">
        <v>1977</v>
      </c>
      <c r="P56" s="75" t="s">
        <v>1978</v>
      </c>
      <c r="Q56" s="75" t="s">
        <v>1979</v>
      </c>
      <c r="R56" s="74" t="s">
        <v>2551</v>
      </c>
      <c r="S56" s="74"/>
      <c r="T56" s="74"/>
    </row>
    <row r="57" spans="1:20">
      <c r="A57" s="69" t="s">
        <v>2982</v>
      </c>
      <c r="B57" s="70">
        <v>52</v>
      </c>
      <c r="C57" s="75" t="s">
        <v>768</v>
      </c>
      <c r="D57" s="76">
        <v>30</v>
      </c>
      <c r="E57" s="75" t="s">
        <v>769</v>
      </c>
      <c r="F57" s="75" t="s">
        <v>770</v>
      </c>
      <c r="G57" s="75" t="s">
        <v>2983</v>
      </c>
      <c r="H57" s="75" t="s">
        <v>2296</v>
      </c>
      <c r="I57" s="75" t="s">
        <v>2984</v>
      </c>
      <c r="J57" s="75" t="s">
        <v>772</v>
      </c>
      <c r="K57" s="75" t="s">
        <v>771</v>
      </c>
      <c r="L57" s="75" t="s">
        <v>2985</v>
      </c>
      <c r="M57" s="75" t="s">
        <v>2986</v>
      </c>
      <c r="N57" s="75" t="s">
        <v>773</v>
      </c>
      <c r="O57" s="75" t="s">
        <v>774</v>
      </c>
      <c r="P57" s="75" t="s">
        <v>775</v>
      </c>
      <c r="Q57" s="75" t="s">
        <v>776</v>
      </c>
      <c r="R57" s="74" t="s">
        <v>2446</v>
      </c>
      <c r="S57" s="74"/>
      <c r="T57" s="74"/>
    </row>
    <row r="58" spans="1:20">
      <c r="A58" s="69" t="s">
        <v>2987</v>
      </c>
      <c r="B58" s="70">
        <v>53</v>
      </c>
      <c r="C58" s="75" t="s">
        <v>2108</v>
      </c>
      <c r="D58" s="76">
        <v>147</v>
      </c>
      <c r="E58" s="75" t="s">
        <v>2109</v>
      </c>
      <c r="F58" s="75" t="s">
        <v>2110</v>
      </c>
      <c r="G58" s="75" t="s">
        <v>2988</v>
      </c>
      <c r="H58" s="75" t="s">
        <v>2413</v>
      </c>
      <c r="I58" s="75" t="s">
        <v>2989</v>
      </c>
      <c r="J58" s="75" t="s">
        <v>2112</v>
      </c>
      <c r="K58" s="75" t="s">
        <v>2111</v>
      </c>
      <c r="L58" s="75" t="s">
        <v>2990</v>
      </c>
      <c r="M58" s="75" t="s">
        <v>2991</v>
      </c>
      <c r="N58" s="75" t="s">
        <v>2113</v>
      </c>
      <c r="O58" s="75" t="s">
        <v>2114</v>
      </c>
      <c r="P58" s="75" t="s">
        <v>2115</v>
      </c>
      <c r="Q58" s="75" t="s">
        <v>2116</v>
      </c>
      <c r="R58" s="74" t="s">
        <v>2563</v>
      </c>
      <c r="S58" s="74"/>
      <c r="T58" s="74"/>
    </row>
    <row r="59" spans="1:20">
      <c r="A59" s="69" t="s">
        <v>2992</v>
      </c>
      <c r="B59" s="70">
        <v>54</v>
      </c>
      <c r="C59" s="75" t="s">
        <v>2121</v>
      </c>
      <c r="D59" s="76">
        <v>148</v>
      </c>
      <c r="E59" s="75" t="s">
        <v>2122</v>
      </c>
      <c r="F59" s="75" t="s">
        <v>2123</v>
      </c>
      <c r="G59" s="75" t="s">
        <v>2993</v>
      </c>
      <c r="H59" s="75" t="s">
        <v>2414</v>
      </c>
      <c r="I59" s="75" t="s">
        <v>2994</v>
      </c>
      <c r="J59" s="75" t="s">
        <v>2125</v>
      </c>
      <c r="K59" s="75" t="s">
        <v>2124</v>
      </c>
      <c r="L59" s="75" t="s">
        <v>2995</v>
      </c>
      <c r="M59" s="75" t="s">
        <v>2996</v>
      </c>
      <c r="N59" s="75" t="s">
        <v>2126</v>
      </c>
      <c r="O59" s="75" t="s">
        <v>2127</v>
      </c>
      <c r="P59" s="75" t="s">
        <v>2128</v>
      </c>
      <c r="Q59" s="75" t="s">
        <v>2129</v>
      </c>
      <c r="R59" s="74" t="s">
        <v>2564</v>
      </c>
      <c r="S59" s="74"/>
      <c r="T59" s="74"/>
    </row>
    <row r="60" spans="1:20">
      <c r="A60" s="69" t="s">
        <v>2997</v>
      </c>
      <c r="B60" s="70">
        <v>55</v>
      </c>
      <c r="C60" s="75" t="s">
        <v>1883</v>
      </c>
      <c r="D60" s="76">
        <v>127</v>
      </c>
      <c r="E60" s="75" t="s">
        <v>1884</v>
      </c>
      <c r="F60" s="75" t="s">
        <v>1885</v>
      </c>
      <c r="G60" s="75" t="s">
        <v>2998</v>
      </c>
      <c r="H60" s="75" t="s">
        <v>2393</v>
      </c>
      <c r="I60" s="75" t="s">
        <v>2999</v>
      </c>
      <c r="J60" s="75" t="s">
        <v>1887</v>
      </c>
      <c r="K60" s="75" t="s">
        <v>1886</v>
      </c>
      <c r="L60" s="75" t="s">
        <v>3000</v>
      </c>
      <c r="M60" s="75" t="s">
        <v>3001</v>
      </c>
      <c r="N60" s="75" t="s">
        <v>1888</v>
      </c>
      <c r="O60" s="75" t="s">
        <v>1889</v>
      </c>
      <c r="P60" s="75" t="s">
        <v>1890</v>
      </c>
      <c r="Q60" s="75" t="s">
        <v>1891</v>
      </c>
      <c r="R60" s="74" t="s">
        <v>2543</v>
      </c>
      <c r="S60" s="74"/>
      <c r="T60" s="74"/>
    </row>
    <row r="61" spans="1:20">
      <c r="A61" s="69" t="s">
        <v>927</v>
      </c>
      <c r="B61" s="70">
        <v>56</v>
      </c>
      <c r="C61" s="75" t="s">
        <v>926</v>
      </c>
      <c r="D61" s="76">
        <v>43</v>
      </c>
      <c r="E61" s="75" t="s">
        <v>927</v>
      </c>
      <c r="F61" s="75" t="s">
        <v>928</v>
      </c>
      <c r="G61" s="75" t="s">
        <v>3002</v>
      </c>
      <c r="H61" s="75" t="s">
        <v>2309</v>
      </c>
      <c r="I61" s="75" t="s">
        <v>3003</v>
      </c>
      <c r="J61" s="75" t="s">
        <v>930</v>
      </c>
      <c r="K61" s="75" t="s">
        <v>929</v>
      </c>
      <c r="L61" s="75" t="s">
        <v>3004</v>
      </c>
      <c r="M61" s="75" t="s">
        <v>3005</v>
      </c>
      <c r="N61" s="75" t="s">
        <v>931</v>
      </c>
      <c r="O61" s="75" t="s">
        <v>932</v>
      </c>
      <c r="P61" s="75" t="s">
        <v>933</v>
      </c>
      <c r="Q61" s="75" t="s">
        <v>934</v>
      </c>
      <c r="R61" s="74" t="s">
        <v>2459</v>
      </c>
      <c r="S61" s="74"/>
      <c r="T61" s="74"/>
    </row>
    <row r="62" spans="1:20">
      <c r="A62" s="69" t="s">
        <v>3006</v>
      </c>
      <c r="B62" s="70">
        <v>57</v>
      </c>
      <c r="C62" s="75" t="s">
        <v>1612</v>
      </c>
      <c r="D62" s="76">
        <v>102</v>
      </c>
      <c r="E62" s="75" t="s">
        <v>1613</v>
      </c>
      <c r="F62" s="75" t="s">
        <v>1614</v>
      </c>
      <c r="G62" s="75" t="s">
        <v>3007</v>
      </c>
      <c r="H62" s="75" t="s">
        <v>2368</v>
      </c>
      <c r="I62" s="75" t="s">
        <v>3008</v>
      </c>
      <c r="J62" s="75" t="s">
        <v>1616</v>
      </c>
      <c r="K62" s="75" t="s">
        <v>1615</v>
      </c>
      <c r="L62" s="75" t="s">
        <v>3009</v>
      </c>
      <c r="M62" s="75" t="s">
        <v>3010</v>
      </c>
      <c r="N62" s="75" t="s">
        <v>1617</v>
      </c>
      <c r="O62" s="75" t="s">
        <v>1618</v>
      </c>
      <c r="P62" s="75" t="s">
        <v>1619</v>
      </c>
      <c r="Q62" s="75" t="s">
        <v>1620</v>
      </c>
      <c r="R62" s="74" t="s">
        <v>2518</v>
      </c>
      <c r="S62" s="74"/>
      <c r="T62" s="74"/>
    </row>
    <row r="63" spans="1:20">
      <c r="A63" s="69" t="s">
        <v>3011</v>
      </c>
      <c r="B63" s="70">
        <v>58</v>
      </c>
      <c r="C63" s="75" t="s">
        <v>974</v>
      </c>
      <c r="D63" s="76">
        <v>47</v>
      </c>
      <c r="E63" s="75" t="s">
        <v>975</v>
      </c>
      <c r="F63" s="75" t="s">
        <v>976</v>
      </c>
      <c r="G63" s="75" t="s">
        <v>3012</v>
      </c>
      <c r="H63" s="75" t="s">
        <v>2313</v>
      </c>
      <c r="I63" s="75" t="s">
        <v>3013</v>
      </c>
      <c r="J63" s="75" t="s">
        <v>978</v>
      </c>
      <c r="K63" s="75" t="s">
        <v>977</v>
      </c>
      <c r="L63" s="75" t="s">
        <v>3014</v>
      </c>
      <c r="M63" s="75" t="s">
        <v>3015</v>
      </c>
      <c r="N63" s="75" t="s">
        <v>979</v>
      </c>
      <c r="O63" s="75" t="s">
        <v>980</v>
      </c>
      <c r="P63" s="75" t="s">
        <v>981</v>
      </c>
      <c r="Q63" s="75" t="s">
        <v>982</v>
      </c>
      <c r="R63" s="74" t="s">
        <v>2463</v>
      </c>
      <c r="S63" s="74"/>
      <c r="T63" s="74"/>
    </row>
    <row r="64" spans="1:20">
      <c r="A64" s="69" t="s">
        <v>3016</v>
      </c>
      <c r="B64" s="70">
        <v>59</v>
      </c>
      <c r="C64" s="75" t="s">
        <v>1518</v>
      </c>
      <c r="D64" s="76">
        <v>93</v>
      </c>
      <c r="E64" s="75" t="s">
        <v>1519</v>
      </c>
      <c r="F64" s="75" t="s">
        <v>1520</v>
      </c>
      <c r="G64" s="75" t="s">
        <v>3017</v>
      </c>
      <c r="H64" s="75" t="s">
        <v>2359</v>
      </c>
      <c r="I64" s="75" t="s">
        <v>3018</v>
      </c>
      <c r="J64" s="75" t="s">
        <v>1522</v>
      </c>
      <c r="K64" s="75" t="s">
        <v>1521</v>
      </c>
      <c r="L64" s="75" t="s">
        <v>3019</v>
      </c>
      <c r="M64" s="75" t="s">
        <v>3020</v>
      </c>
      <c r="N64" s="75" t="s">
        <v>1523</v>
      </c>
      <c r="O64" s="75" t="s">
        <v>1524</v>
      </c>
      <c r="P64" s="75" t="s">
        <v>1525</v>
      </c>
      <c r="Q64" s="75" t="s">
        <v>1526</v>
      </c>
      <c r="R64" s="74" t="s">
        <v>2509</v>
      </c>
      <c r="S64" s="74"/>
      <c r="T64" s="74"/>
    </row>
    <row r="65" spans="1:20">
      <c r="A65" s="69" t="s">
        <v>3021</v>
      </c>
      <c r="B65" s="70">
        <v>60</v>
      </c>
      <c r="C65" s="75" t="s">
        <v>671</v>
      </c>
      <c r="D65" s="76">
        <v>98</v>
      </c>
      <c r="E65" s="75" t="s">
        <v>1569</v>
      </c>
      <c r="F65" s="75" t="s">
        <v>1570</v>
      </c>
      <c r="G65" s="75" t="s">
        <v>3022</v>
      </c>
      <c r="H65" s="75" t="s">
        <v>2364</v>
      </c>
      <c r="I65" s="75" t="s">
        <v>3023</v>
      </c>
      <c r="J65" s="75" t="s">
        <v>1572</v>
      </c>
      <c r="K65" s="75" t="s">
        <v>1571</v>
      </c>
      <c r="L65" s="75" t="s">
        <v>3024</v>
      </c>
      <c r="M65" s="75" t="s">
        <v>3025</v>
      </c>
      <c r="N65" s="75" t="s">
        <v>1573</v>
      </c>
      <c r="O65" s="75" t="s">
        <v>1574</v>
      </c>
      <c r="P65" s="75" t="s">
        <v>1575</v>
      </c>
      <c r="Q65" s="75" t="s">
        <v>1576</v>
      </c>
      <c r="R65" s="74" t="s">
        <v>2514</v>
      </c>
      <c r="S65" s="74"/>
      <c r="T65" s="74"/>
    </row>
    <row r="66" spans="1:20">
      <c r="A66" s="69" t="s">
        <v>3026</v>
      </c>
      <c r="B66" s="70">
        <v>61</v>
      </c>
      <c r="C66" s="75" t="s">
        <v>1926</v>
      </c>
      <c r="D66" s="76">
        <v>131</v>
      </c>
      <c r="E66" s="75" t="s">
        <v>1927</v>
      </c>
      <c r="F66" s="75" t="s">
        <v>1928</v>
      </c>
      <c r="G66" s="75" t="s">
        <v>3027</v>
      </c>
      <c r="H66" s="75" t="s">
        <v>2397</v>
      </c>
      <c r="I66" s="75" t="s">
        <v>3028</v>
      </c>
      <c r="J66" s="75" t="s">
        <v>1930</v>
      </c>
      <c r="K66" s="75" t="s">
        <v>1929</v>
      </c>
      <c r="L66" s="75" t="s">
        <v>3029</v>
      </c>
      <c r="M66" s="75" t="s">
        <v>3030</v>
      </c>
      <c r="N66" s="75" t="s">
        <v>1931</v>
      </c>
      <c r="O66" s="75" t="s">
        <v>1932</v>
      </c>
      <c r="P66" s="75" t="s">
        <v>1933</v>
      </c>
      <c r="Q66" s="75" t="s">
        <v>1934</v>
      </c>
      <c r="R66" s="74" t="s">
        <v>2547</v>
      </c>
      <c r="S66" s="74"/>
      <c r="T66" s="74"/>
    </row>
    <row r="67" spans="1:20">
      <c r="A67" s="69" t="s">
        <v>3031</v>
      </c>
      <c r="B67" s="70">
        <v>62</v>
      </c>
      <c r="C67" s="75" t="s">
        <v>510</v>
      </c>
      <c r="D67" s="76">
        <v>31</v>
      </c>
      <c r="E67" s="75" t="s">
        <v>782</v>
      </c>
      <c r="F67" s="75" t="s">
        <v>783</v>
      </c>
      <c r="G67" s="75" t="s">
        <v>3032</v>
      </c>
      <c r="H67" s="75" t="s">
        <v>2297</v>
      </c>
      <c r="I67" s="75" t="s">
        <v>3033</v>
      </c>
      <c r="J67" s="75" t="s">
        <v>785</v>
      </c>
      <c r="K67" s="75" t="s">
        <v>784</v>
      </c>
      <c r="L67" s="75" t="s">
        <v>3034</v>
      </c>
      <c r="M67" s="75" t="s">
        <v>3035</v>
      </c>
      <c r="N67" s="75" t="s">
        <v>786</v>
      </c>
      <c r="O67" s="75" t="s">
        <v>787</v>
      </c>
      <c r="P67" s="75" t="s">
        <v>788</v>
      </c>
      <c r="Q67" s="75" t="s">
        <v>789</v>
      </c>
      <c r="R67" s="74" t="s">
        <v>2447</v>
      </c>
      <c r="S67" s="74"/>
      <c r="T67" s="74"/>
    </row>
    <row r="68" spans="1:20">
      <c r="A68" s="69" t="s">
        <v>3036</v>
      </c>
      <c r="B68" s="70">
        <v>63</v>
      </c>
      <c r="C68" s="75" t="s">
        <v>1415</v>
      </c>
      <c r="D68" s="76">
        <v>84</v>
      </c>
      <c r="E68" s="75" t="s">
        <v>1416</v>
      </c>
      <c r="F68" s="75" t="s">
        <v>1417</v>
      </c>
      <c r="G68" s="75" t="s">
        <v>3037</v>
      </c>
      <c r="H68" s="75" t="s">
        <v>2350</v>
      </c>
      <c r="I68" s="75" t="s">
        <v>3038</v>
      </c>
      <c r="J68" s="75" t="s">
        <v>1419</v>
      </c>
      <c r="K68" s="75" t="s">
        <v>1418</v>
      </c>
      <c r="L68" s="75" t="s">
        <v>3039</v>
      </c>
      <c r="M68" s="75" t="s">
        <v>3040</v>
      </c>
      <c r="N68" s="75" t="s">
        <v>1420</v>
      </c>
      <c r="O68" s="75" t="s">
        <v>1421</v>
      </c>
      <c r="P68" s="75" t="s">
        <v>1422</v>
      </c>
      <c r="Q68" s="75" t="s">
        <v>1423</v>
      </c>
      <c r="R68" s="74" t="s">
        <v>2500</v>
      </c>
      <c r="S68" s="74"/>
      <c r="T68" s="74"/>
    </row>
    <row r="69" spans="1:20">
      <c r="A69" s="69" t="s">
        <v>3041</v>
      </c>
      <c r="B69" s="70">
        <v>64</v>
      </c>
      <c r="C69" s="75" t="s">
        <v>1753</v>
      </c>
      <c r="D69" s="76">
        <v>115</v>
      </c>
      <c r="E69" s="75" t="s">
        <v>1754</v>
      </c>
      <c r="F69" s="75" t="s">
        <v>1755</v>
      </c>
      <c r="G69" s="75" t="s">
        <v>3042</v>
      </c>
      <c r="H69" s="75" t="s">
        <v>2381</v>
      </c>
      <c r="I69" s="75" t="s">
        <v>3043</v>
      </c>
      <c r="J69" s="75" t="s">
        <v>1757</v>
      </c>
      <c r="K69" s="75" t="s">
        <v>1756</v>
      </c>
      <c r="L69" s="75" t="s">
        <v>3044</v>
      </c>
      <c r="M69" s="75" t="s">
        <v>3045</v>
      </c>
      <c r="N69" s="75" t="s">
        <v>1758</v>
      </c>
      <c r="O69" s="75" t="s">
        <v>1759</v>
      </c>
      <c r="P69" s="75" t="s">
        <v>1760</v>
      </c>
      <c r="Q69" s="75" t="s">
        <v>1761</v>
      </c>
      <c r="R69" s="74" t="s">
        <v>2531</v>
      </c>
      <c r="S69" s="74"/>
      <c r="T69" s="74"/>
    </row>
    <row r="70" spans="1:20">
      <c r="A70" s="69" t="s">
        <v>3046</v>
      </c>
      <c r="B70" s="70">
        <v>65</v>
      </c>
      <c r="C70" s="75" t="s">
        <v>1949</v>
      </c>
      <c r="D70" s="76">
        <v>133</v>
      </c>
      <c r="E70" s="75" t="s">
        <v>1950</v>
      </c>
      <c r="F70" s="75" t="s">
        <v>1951</v>
      </c>
      <c r="G70" s="75" t="s">
        <v>3047</v>
      </c>
      <c r="H70" s="75" t="s">
        <v>2399</v>
      </c>
      <c r="I70" s="75" t="s">
        <v>3048</v>
      </c>
      <c r="J70" s="75" t="s">
        <v>1953</v>
      </c>
      <c r="K70" s="75" t="s">
        <v>1952</v>
      </c>
      <c r="L70" s="75" t="s">
        <v>3049</v>
      </c>
      <c r="M70" s="75" t="s">
        <v>3050</v>
      </c>
      <c r="N70" s="75" t="s">
        <v>1954</v>
      </c>
      <c r="O70" s="75" t="s">
        <v>1955</v>
      </c>
      <c r="P70" s="75" t="s">
        <v>1956</v>
      </c>
      <c r="Q70" s="75" t="s">
        <v>1957</v>
      </c>
      <c r="R70" s="74" t="s">
        <v>2549</v>
      </c>
      <c r="S70" s="74"/>
      <c r="T70" s="74"/>
    </row>
    <row r="71" spans="1:20">
      <c r="A71" s="69" t="s">
        <v>3051</v>
      </c>
      <c r="B71" s="70">
        <v>66</v>
      </c>
      <c r="C71" s="75" t="s">
        <v>41</v>
      </c>
      <c r="D71" s="76">
        <v>11</v>
      </c>
      <c r="E71" s="75" t="s">
        <v>511</v>
      </c>
      <c r="F71" s="75" t="s">
        <v>512</v>
      </c>
      <c r="G71" s="75" t="s">
        <v>3052</v>
      </c>
      <c r="H71" s="75" t="s">
        <v>2277</v>
      </c>
      <c r="I71" s="75" t="s">
        <v>3053</v>
      </c>
      <c r="J71" s="75" t="s">
        <v>514</v>
      </c>
      <c r="K71" s="75" t="s">
        <v>513</v>
      </c>
      <c r="L71" s="75" t="s">
        <v>3054</v>
      </c>
      <c r="M71" s="75" t="s">
        <v>3055</v>
      </c>
      <c r="N71" s="75" t="s">
        <v>515</v>
      </c>
      <c r="O71" s="75" t="s">
        <v>516</v>
      </c>
      <c r="P71" s="75" t="s">
        <v>517</v>
      </c>
      <c r="Q71" s="75" t="s">
        <v>518</v>
      </c>
      <c r="R71" s="74" t="s">
        <v>2427</v>
      </c>
      <c r="S71" s="74"/>
      <c r="T71" s="74"/>
    </row>
    <row r="72" spans="1:20">
      <c r="A72" s="69" t="s">
        <v>3056</v>
      </c>
      <c r="B72" s="70">
        <v>67</v>
      </c>
      <c r="C72" s="75" t="s">
        <v>1012</v>
      </c>
      <c r="D72" s="76">
        <v>50</v>
      </c>
      <c r="E72" s="75" t="s">
        <v>1013</v>
      </c>
      <c r="F72" s="75" t="s">
        <v>1014</v>
      </c>
      <c r="G72" s="75" t="s">
        <v>3057</v>
      </c>
      <c r="H72" s="75" t="s">
        <v>2316</v>
      </c>
      <c r="I72" s="75" t="s">
        <v>3058</v>
      </c>
      <c r="J72" s="75" t="s">
        <v>1016</v>
      </c>
      <c r="K72" s="75" t="s">
        <v>1015</v>
      </c>
      <c r="L72" s="75" t="s">
        <v>3059</v>
      </c>
      <c r="M72" s="75" t="s">
        <v>3060</v>
      </c>
      <c r="N72" s="75" t="s">
        <v>1017</v>
      </c>
      <c r="O72" s="75" t="s">
        <v>1018</v>
      </c>
      <c r="P72" s="75" t="s">
        <v>1019</v>
      </c>
      <c r="Q72" s="75" t="s">
        <v>1020</v>
      </c>
      <c r="R72" s="74" t="s">
        <v>2466</v>
      </c>
      <c r="S72" s="74"/>
      <c r="T72" s="74"/>
    </row>
    <row r="73" spans="1:20">
      <c r="A73" s="69" t="s">
        <v>1372</v>
      </c>
      <c r="B73" s="70">
        <v>68</v>
      </c>
      <c r="C73" s="75" t="s">
        <v>630</v>
      </c>
      <c r="D73" s="76">
        <v>80</v>
      </c>
      <c r="E73" s="75" t="s">
        <v>1372</v>
      </c>
      <c r="F73" s="75" t="s">
        <v>1373</v>
      </c>
      <c r="G73" s="75" t="s">
        <v>3061</v>
      </c>
      <c r="H73" s="75" t="s">
        <v>2346</v>
      </c>
      <c r="I73" s="75" t="s">
        <v>3062</v>
      </c>
      <c r="J73" s="75" t="s">
        <v>1375</v>
      </c>
      <c r="K73" s="75" t="s">
        <v>1374</v>
      </c>
      <c r="L73" s="75" t="s">
        <v>3063</v>
      </c>
      <c r="M73" s="75" t="s">
        <v>3064</v>
      </c>
      <c r="N73" s="75" t="s">
        <v>1376</v>
      </c>
      <c r="O73" s="75" t="s">
        <v>1377</v>
      </c>
      <c r="P73" s="75" t="s">
        <v>1378</v>
      </c>
      <c r="Q73" s="75" t="s">
        <v>1379</v>
      </c>
      <c r="R73" s="74" t="s">
        <v>2496</v>
      </c>
      <c r="S73" s="74"/>
      <c r="T73" s="74"/>
    </row>
    <row r="74" spans="1:20">
      <c r="A74" s="69" t="s">
        <v>1337</v>
      </c>
      <c r="B74" s="70">
        <v>69</v>
      </c>
      <c r="C74" s="75" t="s">
        <v>1352</v>
      </c>
      <c r="D74" s="76">
        <v>78</v>
      </c>
      <c r="E74" s="75" t="s">
        <v>1337</v>
      </c>
      <c r="F74" s="75" t="s">
        <v>1353</v>
      </c>
      <c r="G74" s="75" t="s">
        <v>3065</v>
      </c>
      <c r="H74" s="75" t="s">
        <v>2344</v>
      </c>
      <c r="I74" s="75" t="s">
        <v>3066</v>
      </c>
      <c r="J74" s="75" t="s">
        <v>1355</v>
      </c>
      <c r="K74" s="75" t="s">
        <v>1354</v>
      </c>
      <c r="L74" s="75" t="s">
        <v>3067</v>
      </c>
      <c r="M74" s="75" t="s">
        <v>3068</v>
      </c>
      <c r="N74" s="75" t="s">
        <v>1356</v>
      </c>
      <c r="O74" s="75" t="s">
        <v>1357</v>
      </c>
      <c r="P74" s="75" t="s">
        <v>1358</v>
      </c>
      <c r="Q74" s="75" t="s">
        <v>1359</v>
      </c>
      <c r="R74" s="74" t="s">
        <v>2494</v>
      </c>
      <c r="S74" s="74"/>
      <c r="T74" s="74"/>
    </row>
    <row r="75" spans="1:20">
      <c r="A75" s="69" t="s">
        <v>3069</v>
      </c>
      <c r="B75" s="70">
        <v>70</v>
      </c>
      <c r="C75" s="75" t="s">
        <v>2096</v>
      </c>
      <c r="D75" s="76">
        <v>146</v>
      </c>
      <c r="E75" s="75" t="s">
        <v>2097</v>
      </c>
      <c r="F75" s="75" t="s">
        <v>2098</v>
      </c>
      <c r="G75" s="75" t="s">
        <v>3070</v>
      </c>
      <c r="H75" s="75" t="s">
        <v>2412</v>
      </c>
      <c r="I75" s="75" t="s">
        <v>3071</v>
      </c>
      <c r="J75" s="75" t="s">
        <v>2100</v>
      </c>
      <c r="K75" s="75" t="s">
        <v>2099</v>
      </c>
      <c r="L75" s="75" t="s">
        <v>3072</v>
      </c>
      <c r="M75" s="75" t="s">
        <v>3073</v>
      </c>
      <c r="N75" s="75" t="s">
        <v>2101</v>
      </c>
      <c r="O75" s="75" t="s">
        <v>2102</v>
      </c>
      <c r="P75" s="75" t="s">
        <v>2103</v>
      </c>
      <c r="Q75" s="75" t="s">
        <v>2104</v>
      </c>
      <c r="R75" s="74" t="s">
        <v>2562</v>
      </c>
      <c r="S75" s="74"/>
      <c r="T75" s="74"/>
    </row>
    <row r="76" spans="1:20">
      <c r="A76" s="69" t="s">
        <v>3074</v>
      </c>
      <c r="B76" s="70">
        <v>71</v>
      </c>
      <c r="C76" s="75" t="s">
        <v>1644</v>
      </c>
      <c r="D76" s="76">
        <v>105</v>
      </c>
      <c r="E76" s="75" t="s">
        <v>1645</v>
      </c>
      <c r="F76" s="75" t="s">
        <v>1646</v>
      </c>
      <c r="G76" s="75" t="s">
        <v>3075</v>
      </c>
      <c r="H76" s="75" t="s">
        <v>2371</v>
      </c>
      <c r="I76" s="75" t="s">
        <v>3076</v>
      </c>
      <c r="J76" s="75" t="s">
        <v>1648</v>
      </c>
      <c r="K76" s="75" t="s">
        <v>1647</v>
      </c>
      <c r="L76" s="75" t="s">
        <v>3077</v>
      </c>
      <c r="M76" s="75" t="s">
        <v>3078</v>
      </c>
      <c r="N76" s="75" t="s">
        <v>1649</v>
      </c>
      <c r="O76" s="75" t="s">
        <v>1650</v>
      </c>
      <c r="P76" s="75" t="s">
        <v>1651</v>
      </c>
      <c r="Q76" s="75" t="s">
        <v>1652</v>
      </c>
      <c r="R76" s="74" t="s">
        <v>2521</v>
      </c>
      <c r="S76" s="74"/>
      <c r="T76" s="74"/>
    </row>
    <row r="77" spans="1:20">
      <c r="A77" s="69" t="s">
        <v>3079</v>
      </c>
      <c r="B77" s="70">
        <v>72</v>
      </c>
      <c r="C77" s="75" t="s">
        <v>1906</v>
      </c>
      <c r="D77" s="76">
        <v>129</v>
      </c>
      <c r="E77" s="75" t="s">
        <v>27</v>
      </c>
      <c r="F77" s="75" t="s">
        <v>1907</v>
      </c>
      <c r="G77" s="75" t="s">
        <v>3080</v>
      </c>
      <c r="H77" s="75" t="s">
        <v>2395</v>
      </c>
      <c r="I77" s="75" t="s">
        <v>3081</v>
      </c>
      <c r="J77" s="75" t="s">
        <v>1909</v>
      </c>
      <c r="K77" s="75" t="s">
        <v>1908</v>
      </c>
      <c r="L77" s="75" t="s">
        <v>3082</v>
      </c>
      <c r="M77" s="75" t="s">
        <v>3083</v>
      </c>
      <c r="N77" s="75" t="s">
        <v>1910</v>
      </c>
      <c r="O77" s="75" t="s">
        <v>1911</v>
      </c>
      <c r="P77" s="75" t="s">
        <v>1912</v>
      </c>
      <c r="Q77" s="75" t="s">
        <v>1913</v>
      </c>
      <c r="R77" s="74" t="s">
        <v>2545</v>
      </c>
      <c r="S77" s="74"/>
      <c r="T77" s="74"/>
    </row>
    <row r="78" spans="1:20">
      <c r="A78" s="69" t="s">
        <v>3084</v>
      </c>
      <c r="B78" s="70">
        <v>73</v>
      </c>
      <c r="C78" s="75" t="s">
        <v>1363</v>
      </c>
      <c r="D78" s="76">
        <v>79</v>
      </c>
      <c r="E78" s="75" t="s">
        <v>1338</v>
      </c>
      <c r="F78" s="75" t="s">
        <v>1364</v>
      </c>
      <c r="G78" s="75" t="s">
        <v>3085</v>
      </c>
      <c r="H78" s="75" t="s">
        <v>2345</v>
      </c>
      <c r="I78" s="75" t="s">
        <v>3086</v>
      </c>
      <c r="J78" s="75" t="s">
        <v>1366</v>
      </c>
      <c r="K78" s="75" t="s">
        <v>1365</v>
      </c>
      <c r="L78" s="75" t="s">
        <v>3087</v>
      </c>
      <c r="M78" s="75" t="s">
        <v>3088</v>
      </c>
      <c r="N78" s="75" t="s">
        <v>1367</v>
      </c>
      <c r="O78" s="75" t="s">
        <v>1368</v>
      </c>
      <c r="P78" s="75" t="s">
        <v>1369</v>
      </c>
      <c r="Q78" s="75" t="s">
        <v>1370</v>
      </c>
      <c r="R78" s="74" t="s">
        <v>2495</v>
      </c>
      <c r="S78" s="74"/>
      <c r="T78" s="74"/>
    </row>
    <row r="79" spans="1:20">
      <c r="A79" s="69" t="s">
        <v>3089</v>
      </c>
      <c r="B79" s="70">
        <v>74</v>
      </c>
      <c r="C79" s="75" t="s">
        <v>618</v>
      </c>
      <c r="D79" s="76">
        <v>19</v>
      </c>
      <c r="E79" s="75" t="s">
        <v>619</v>
      </c>
      <c r="F79" s="75" t="s">
        <v>620</v>
      </c>
      <c r="G79" s="75" t="s">
        <v>3090</v>
      </c>
      <c r="H79" s="75" t="s">
        <v>2285</v>
      </c>
      <c r="I79" s="75" t="s">
        <v>3091</v>
      </c>
      <c r="J79" s="75" t="s">
        <v>622</v>
      </c>
      <c r="K79" s="75" t="s">
        <v>621</v>
      </c>
      <c r="L79" s="75" t="s">
        <v>3092</v>
      </c>
      <c r="M79" s="75" t="s">
        <v>3093</v>
      </c>
      <c r="N79" s="75" t="s">
        <v>623</v>
      </c>
      <c r="O79" s="75" t="s">
        <v>624</v>
      </c>
      <c r="P79" s="75" t="s">
        <v>625</v>
      </c>
      <c r="Q79" s="75" t="s">
        <v>626</v>
      </c>
      <c r="R79" s="74" t="s">
        <v>2435</v>
      </c>
      <c r="S79" s="74"/>
      <c r="T79" s="74"/>
    </row>
    <row r="80" spans="1:20">
      <c r="A80" s="69" t="s">
        <v>3094</v>
      </c>
      <c r="B80" s="70">
        <v>75</v>
      </c>
      <c r="C80" s="75" t="s">
        <v>1461</v>
      </c>
      <c r="D80" s="76">
        <v>88</v>
      </c>
      <c r="E80" s="75" t="s">
        <v>1462</v>
      </c>
      <c r="F80" s="75" t="s">
        <v>1463</v>
      </c>
      <c r="G80" s="75" t="s">
        <v>3095</v>
      </c>
      <c r="H80" s="75" t="s">
        <v>2354</v>
      </c>
      <c r="I80" s="75" t="s">
        <v>3096</v>
      </c>
      <c r="J80" s="75" t="s">
        <v>1465</v>
      </c>
      <c r="K80" s="75" t="s">
        <v>1464</v>
      </c>
      <c r="L80" s="75" t="s">
        <v>3097</v>
      </c>
      <c r="M80" s="75" t="s">
        <v>3098</v>
      </c>
      <c r="N80" s="75" t="s">
        <v>1466</v>
      </c>
      <c r="O80" s="75" t="s">
        <v>1467</v>
      </c>
      <c r="P80" s="75" t="s">
        <v>1468</v>
      </c>
      <c r="Q80" s="75" t="s">
        <v>1469</v>
      </c>
      <c r="R80" s="74" t="s">
        <v>2504</v>
      </c>
      <c r="S80" s="74"/>
      <c r="T80" s="74"/>
    </row>
    <row r="81" spans="1:20">
      <c r="A81" s="69" t="s">
        <v>3099</v>
      </c>
      <c r="B81" s="70">
        <v>76</v>
      </c>
      <c r="C81" s="75" t="s">
        <v>1472</v>
      </c>
      <c r="D81" s="76">
        <v>89</v>
      </c>
      <c r="E81" s="75" t="s">
        <v>42</v>
      </c>
      <c r="F81" s="75" t="s">
        <v>1473</v>
      </c>
      <c r="G81" s="75" t="s">
        <v>3100</v>
      </c>
      <c r="H81" s="75" t="s">
        <v>2355</v>
      </c>
      <c r="I81" s="75" t="s">
        <v>3101</v>
      </c>
      <c r="J81" s="75" t="s">
        <v>1475</v>
      </c>
      <c r="K81" s="75" t="s">
        <v>1474</v>
      </c>
      <c r="L81" s="75" t="s">
        <v>3102</v>
      </c>
      <c r="M81" s="75" t="s">
        <v>3103</v>
      </c>
      <c r="N81" s="75" t="s">
        <v>1476</v>
      </c>
      <c r="O81" s="75" t="s">
        <v>1477</v>
      </c>
      <c r="P81" s="75" t="s">
        <v>1478</v>
      </c>
      <c r="Q81" s="75" t="s">
        <v>1479</v>
      </c>
      <c r="R81" s="74" t="s">
        <v>2505</v>
      </c>
      <c r="S81" s="74"/>
      <c r="T81" s="74"/>
    </row>
    <row r="82" spans="1:20">
      <c r="A82" s="69" t="s">
        <v>3104</v>
      </c>
      <c r="B82" s="70">
        <v>77</v>
      </c>
      <c r="C82" s="75" t="s">
        <v>1797</v>
      </c>
      <c r="D82" s="76">
        <v>119</v>
      </c>
      <c r="E82" s="75" t="s">
        <v>1798</v>
      </c>
      <c r="F82" s="75" t="s">
        <v>1799</v>
      </c>
      <c r="G82" s="75" t="s">
        <v>3105</v>
      </c>
      <c r="H82" s="75" t="s">
        <v>2385</v>
      </c>
      <c r="I82" s="75" t="s">
        <v>3106</v>
      </c>
      <c r="J82" s="75" t="s">
        <v>1801</v>
      </c>
      <c r="K82" s="75" t="s">
        <v>1800</v>
      </c>
      <c r="L82" s="75" t="s">
        <v>3107</v>
      </c>
      <c r="M82" s="75" t="s">
        <v>3108</v>
      </c>
      <c r="N82" s="75" t="s">
        <v>1802</v>
      </c>
      <c r="O82" s="75" t="s">
        <v>1803</v>
      </c>
      <c r="P82" s="75" t="s">
        <v>1804</v>
      </c>
      <c r="Q82" s="75" t="s">
        <v>1805</v>
      </c>
      <c r="R82" s="74" t="s">
        <v>2535</v>
      </c>
      <c r="S82" s="74"/>
      <c r="T82" s="74"/>
    </row>
    <row r="83" spans="1:20">
      <c r="A83" s="69" t="s">
        <v>3109</v>
      </c>
      <c r="B83" s="70">
        <v>78</v>
      </c>
      <c r="C83" s="75" t="s">
        <v>1785</v>
      </c>
      <c r="D83" s="76">
        <v>118</v>
      </c>
      <c r="E83" s="75" t="s">
        <v>1786</v>
      </c>
      <c r="F83" s="75" t="s">
        <v>1787</v>
      </c>
      <c r="G83" s="75" t="s">
        <v>3110</v>
      </c>
      <c r="H83" s="75" t="s">
        <v>2384</v>
      </c>
      <c r="I83" s="75" t="s">
        <v>3111</v>
      </c>
      <c r="J83" s="75" t="s">
        <v>1789</v>
      </c>
      <c r="K83" s="75" t="s">
        <v>1788</v>
      </c>
      <c r="L83" s="75" t="s">
        <v>3112</v>
      </c>
      <c r="M83" s="75" t="s">
        <v>3113</v>
      </c>
      <c r="N83" s="75" t="s">
        <v>1790</v>
      </c>
      <c r="O83" s="75" t="s">
        <v>1791</v>
      </c>
      <c r="P83" s="75" t="s">
        <v>1792</v>
      </c>
      <c r="Q83" s="75" t="s">
        <v>1793</v>
      </c>
      <c r="R83" s="74" t="s">
        <v>2534</v>
      </c>
      <c r="S83" s="74"/>
      <c r="T83" s="74"/>
    </row>
    <row r="84" spans="1:20">
      <c r="A84" s="69" t="s">
        <v>3114</v>
      </c>
      <c r="B84" s="70">
        <v>79</v>
      </c>
      <c r="C84" s="75" t="s">
        <v>672</v>
      </c>
      <c r="D84" s="76">
        <v>23</v>
      </c>
      <c r="E84" s="75" t="s">
        <v>673</v>
      </c>
      <c r="F84" s="75" t="s">
        <v>674</v>
      </c>
      <c r="G84" s="75" t="s">
        <v>3115</v>
      </c>
      <c r="H84" s="75" t="s">
        <v>2289</v>
      </c>
      <c r="I84" s="75" t="s">
        <v>3116</v>
      </c>
      <c r="J84" s="75" t="s">
        <v>676</v>
      </c>
      <c r="K84" s="75" t="s">
        <v>675</v>
      </c>
      <c r="L84" s="75" t="s">
        <v>3117</v>
      </c>
      <c r="M84" s="75" t="s">
        <v>3118</v>
      </c>
      <c r="N84" s="75" t="s">
        <v>677</v>
      </c>
      <c r="O84" s="75" t="s">
        <v>678</v>
      </c>
      <c r="P84" s="75" t="s">
        <v>679</v>
      </c>
      <c r="Q84" s="75" t="s">
        <v>680</v>
      </c>
      <c r="R84" s="74" t="s">
        <v>2439</v>
      </c>
      <c r="S84" s="74"/>
      <c r="T84" s="74"/>
    </row>
    <row r="85" spans="1:20">
      <c r="A85" s="69" t="s">
        <v>3119</v>
      </c>
      <c r="B85" s="70">
        <v>80</v>
      </c>
      <c r="C85" s="75" t="s">
        <v>1707</v>
      </c>
      <c r="D85" s="76">
        <v>111</v>
      </c>
      <c r="E85" s="75" t="s">
        <v>1708</v>
      </c>
      <c r="F85" s="75" t="s">
        <v>1709</v>
      </c>
      <c r="G85" s="75" t="s">
        <v>3120</v>
      </c>
      <c r="H85" s="75" t="s">
        <v>2377</v>
      </c>
      <c r="I85" s="75" t="s">
        <v>3121</v>
      </c>
      <c r="J85" s="75" t="s">
        <v>1711</v>
      </c>
      <c r="K85" s="75" t="s">
        <v>1710</v>
      </c>
      <c r="L85" s="75" t="s">
        <v>3122</v>
      </c>
      <c r="M85" s="75" t="s">
        <v>3123</v>
      </c>
      <c r="N85" s="75" t="s">
        <v>1712</v>
      </c>
      <c r="O85" s="75" t="s">
        <v>1713</v>
      </c>
      <c r="P85" s="75" t="s">
        <v>1714</v>
      </c>
      <c r="Q85" s="75" t="s">
        <v>1715</v>
      </c>
      <c r="R85" s="74" t="s">
        <v>2527</v>
      </c>
      <c r="S85" s="74"/>
      <c r="T85" s="74"/>
    </row>
    <row r="86" spans="1:20">
      <c r="A86" s="69" t="s">
        <v>3124</v>
      </c>
      <c r="B86" s="70">
        <v>81</v>
      </c>
      <c r="C86" s="75" t="s">
        <v>30</v>
      </c>
      <c r="D86" s="76">
        <v>7</v>
      </c>
      <c r="E86" s="75" t="s">
        <v>458</v>
      </c>
      <c r="F86" s="75" t="s">
        <v>459</v>
      </c>
      <c r="G86" s="75" t="s">
        <v>3125</v>
      </c>
      <c r="H86" s="75" t="s">
        <v>2273</v>
      </c>
      <c r="I86" s="75" t="s">
        <v>3126</v>
      </c>
      <c r="J86" s="75" t="s">
        <v>461</v>
      </c>
      <c r="K86" s="75" t="s">
        <v>460</v>
      </c>
      <c r="L86" s="75" t="s">
        <v>3127</v>
      </c>
      <c r="M86" s="75" t="s">
        <v>3128</v>
      </c>
      <c r="N86" s="75" t="s">
        <v>462</v>
      </c>
      <c r="O86" s="75" t="s">
        <v>463</v>
      </c>
      <c r="P86" s="75" t="s">
        <v>464</v>
      </c>
      <c r="Q86" s="75" t="s">
        <v>465</v>
      </c>
      <c r="R86" s="74" t="s">
        <v>2423</v>
      </c>
      <c r="S86" s="74"/>
      <c r="T86" s="74"/>
    </row>
    <row r="87" spans="1:20">
      <c r="A87" s="69" t="s">
        <v>3129</v>
      </c>
      <c r="B87" s="70">
        <v>82</v>
      </c>
      <c r="C87" s="75" t="s">
        <v>37</v>
      </c>
      <c r="D87" s="76">
        <v>9</v>
      </c>
      <c r="E87" s="75" t="s">
        <v>484</v>
      </c>
      <c r="F87" s="75" t="s">
        <v>485</v>
      </c>
      <c r="G87" s="75" t="s">
        <v>3130</v>
      </c>
      <c r="H87" s="75" t="s">
        <v>2275</v>
      </c>
      <c r="I87" s="75" t="s">
        <v>3131</v>
      </c>
      <c r="J87" s="75" t="s">
        <v>487</v>
      </c>
      <c r="K87" s="75" t="s">
        <v>486</v>
      </c>
      <c r="L87" s="75" t="s">
        <v>3132</v>
      </c>
      <c r="M87" s="75" t="s">
        <v>3133</v>
      </c>
      <c r="N87" s="75" t="s">
        <v>488</v>
      </c>
      <c r="O87" s="75" t="s">
        <v>489</v>
      </c>
      <c r="P87" s="75" t="s">
        <v>490</v>
      </c>
      <c r="Q87" s="75" t="s">
        <v>491</v>
      </c>
      <c r="R87" s="74" t="s">
        <v>2425</v>
      </c>
      <c r="S87" s="74"/>
      <c r="T87" s="74"/>
    </row>
    <row r="88" spans="1:20">
      <c r="A88" s="69" t="s">
        <v>3134</v>
      </c>
      <c r="B88" s="70">
        <v>83</v>
      </c>
      <c r="C88" s="75" t="s">
        <v>1025</v>
      </c>
      <c r="D88" s="76">
        <v>51</v>
      </c>
      <c r="E88" s="75" t="s">
        <v>1026</v>
      </c>
      <c r="F88" s="75" t="s">
        <v>1027</v>
      </c>
      <c r="G88" s="75" t="s">
        <v>3135</v>
      </c>
      <c r="H88" s="75" t="s">
        <v>2317</v>
      </c>
      <c r="I88" s="75" t="s">
        <v>3136</v>
      </c>
      <c r="J88" s="75" t="s">
        <v>1029</v>
      </c>
      <c r="K88" s="75" t="s">
        <v>1028</v>
      </c>
      <c r="L88" s="75" t="s">
        <v>3137</v>
      </c>
      <c r="M88" s="75" t="s">
        <v>3138</v>
      </c>
      <c r="N88" s="75" t="s">
        <v>1030</v>
      </c>
      <c r="O88" s="75" t="s">
        <v>1031</v>
      </c>
      <c r="P88" s="75" t="s">
        <v>1032</v>
      </c>
      <c r="Q88" s="75" t="s">
        <v>1033</v>
      </c>
      <c r="R88" s="74" t="s">
        <v>2467</v>
      </c>
      <c r="S88" s="74"/>
      <c r="T88" s="74"/>
    </row>
    <row r="89" spans="1:20">
      <c r="A89" s="69" t="s">
        <v>3139</v>
      </c>
      <c r="B89" s="70">
        <v>84</v>
      </c>
      <c r="C89" s="75" t="s">
        <v>743</v>
      </c>
      <c r="D89" s="76">
        <v>28</v>
      </c>
      <c r="E89" s="75" t="s">
        <v>744</v>
      </c>
      <c r="F89" s="75" t="s">
        <v>745</v>
      </c>
      <c r="G89" s="75" t="s">
        <v>3140</v>
      </c>
      <c r="H89" s="75" t="s">
        <v>2294</v>
      </c>
      <c r="I89" s="75" t="s">
        <v>3141</v>
      </c>
      <c r="J89" s="75" t="s">
        <v>747</v>
      </c>
      <c r="K89" s="75" t="s">
        <v>746</v>
      </c>
      <c r="L89" s="75" t="s">
        <v>3142</v>
      </c>
      <c r="M89" s="75" t="s">
        <v>3143</v>
      </c>
      <c r="N89" s="75" t="s">
        <v>748</v>
      </c>
      <c r="O89" s="75" t="s">
        <v>749</v>
      </c>
      <c r="P89" s="75" t="s">
        <v>750</v>
      </c>
      <c r="Q89" s="75" t="s">
        <v>751</v>
      </c>
      <c r="R89" s="74" t="s">
        <v>2444</v>
      </c>
      <c r="S89" s="74"/>
      <c r="T89" s="74"/>
    </row>
    <row r="90" spans="1:20">
      <c r="A90" s="69" t="s">
        <v>3144</v>
      </c>
      <c r="B90" s="70">
        <v>85</v>
      </c>
      <c r="C90" s="75" t="s">
        <v>2075</v>
      </c>
      <c r="D90" s="76">
        <v>144</v>
      </c>
      <c r="E90" s="75" t="s">
        <v>2076</v>
      </c>
      <c r="F90" s="75" t="s">
        <v>2077</v>
      </c>
      <c r="G90" s="75" t="s">
        <v>3145</v>
      </c>
      <c r="H90" s="75" t="s">
        <v>2410</v>
      </c>
      <c r="I90" s="75" t="s">
        <v>3146</v>
      </c>
      <c r="J90" s="75" t="s">
        <v>2079</v>
      </c>
      <c r="K90" s="75" t="s">
        <v>2078</v>
      </c>
      <c r="L90" s="75" t="s">
        <v>3147</v>
      </c>
      <c r="M90" s="75" t="s">
        <v>3148</v>
      </c>
      <c r="N90" s="75" t="s">
        <v>2080</v>
      </c>
      <c r="O90" s="75" t="s">
        <v>2081</v>
      </c>
      <c r="P90" s="75" t="s">
        <v>2082</v>
      </c>
      <c r="Q90" s="75" t="s">
        <v>2083</v>
      </c>
      <c r="R90" s="74" t="s">
        <v>2560</v>
      </c>
      <c r="S90" s="74"/>
      <c r="T90" s="74"/>
    </row>
    <row r="91" spans="1:20">
      <c r="A91" s="69" t="s">
        <v>3149</v>
      </c>
      <c r="B91" s="70">
        <v>86</v>
      </c>
      <c r="C91" s="75" t="s">
        <v>1839</v>
      </c>
      <c r="D91" s="76">
        <v>123</v>
      </c>
      <c r="E91" s="75" t="s">
        <v>1840</v>
      </c>
      <c r="F91" s="75" t="s">
        <v>1841</v>
      </c>
      <c r="G91" s="75" t="s">
        <v>3150</v>
      </c>
      <c r="H91" s="75" t="s">
        <v>2389</v>
      </c>
      <c r="I91" s="75" t="s">
        <v>3151</v>
      </c>
      <c r="J91" s="75" t="s">
        <v>1843</v>
      </c>
      <c r="K91" s="75" t="s">
        <v>1842</v>
      </c>
      <c r="L91" s="75" t="s">
        <v>3152</v>
      </c>
      <c r="M91" s="75" t="s">
        <v>3153</v>
      </c>
      <c r="N91" s="75" t="s">
        <v>1844</v>
      </c>
      <c r="O91" s="75" t="s">
        <v>1845</v>
      </c>
      <c r="P91" s="75" t="s">
        <v>1846</v>
      </c>
      <c r="Q91" s="75" t="s">
        <v>1847</v>
      </c>
      <c r="R91" s="74" t="s">
        <v>2539</v>
      </c>
      <c r="S91" s="74"/>
      <c r="T91" s="74"/>
    </row>
    <row r="92" spans="1:20">
      <c r="A92" s="69" t="s">
        <v>3154</v>
      </c>
      <c r="B92" s="70">
        <v>87</v>
      </c>
      <c r="C92" s="75" t="s">
        <v>1850</v>
      </c>
      <c r="D92" s="76">
        <v>124</v>
      </c>
      <c r="E92" s="75" t="s">
        <v>1851</v>
      </c>
      <c r="F92" s="75" t="s">
        <v>1852</v>
      </c>
      <c r="G92" s="75" t="s">
        <v>3155</v>
      </c>
      <c r="H92" s="75" t="s">
        <v>2390</v>
      </c>
      <c r="I92" s="75" t="s">
        <v>3156</v>
      </c>
      <c r="J92" s="75" t="s">
        <v>1854</v>
      </c>
      <c r="K92" s="75" t="s">
        <v>1853</v>
      </c>
      <c r="L92" s="75" t="s">
        <v>3157</v>
      </c>
      <c r="M92" s="75" t="s">
        <v>3158</v>
      </c>
      <c r="N92" s="75" t="s">
        <v>1855</v>
      </c>
      <c r="O92" s="75" t="s">
        <v>1856</v>
      </c>
      <c r="P92" s="75" t="s">
        <v>1857</v>
      </c>
      <c r="Q92" s="75" t="s">
        <v>1858</v>
      </c>
      <c r="R92" s="74" t="s">
        <v>2540</v>
      </c>
      <c r="S92" s="74"/>
      <c r="T92" s="74"/>
    </row>
    <row r="93" spans="1:20">
      <c r="A93" s="69" t="s">
        <v>3159</v>
      </c>
      <c r="B93" s="70">
        <v>88</v>
      </c>
      <c r="C93" s="75" t="s">
        <v>1893</v>
      </c>
      <c r="D93" s="76">
        <v>128</v>
      </c>
      <c r="E93" s="75" t="s">
        <v>1894</v>
      </c>
      <c r="F93" s="75" t="s">
        <v>1895</v>
      </c>
      <c r="G93" s="75" t="s">
        <v>3160</v>
      </c>
      <c r="H93" s="75" t="s">
        <v>2394</v>
      </c>
      <c r="I93" s="75" t="s">
        <v>3161</v>
      </c>
      <c r="J93" s="75" t="s">
        <v>1897</v>
      </c>
      <c r="K93" s="75" t="s">
        <v>1896</v>
      </c>
      <c r="L93" s="75" t="s">
        <v>3162</v>
      </c>
      <c r="M93" s="75" t="s">
        <v>3163</v>
      </c>
      <c r="N93" s="75" t="s">
        <v>1898</v>
      </c>
      <c r="O93" s="75" t="s">
        <v>1899</v>
      </c>
      <c r="P93" s="75" t="s">
        <v>1900</v>
      </c>
      <c r="Q93" s="75" t="s">
        <v>1901</v>
      </c>
      <c r="R93" s="74" t="s">
        <v>2544</v>
      </c>
      <c r="S93" s="74"/>
      <c r="T93" s="74"/>
    </row>
    <row r="94" spans="1:20">
      <c r="A94" s="69" t="s">
        <v>3164</v>
      </c>
      <c r="B94" s="70">
        <v>89</v>
      </c>
      <c r="C94" s="75" t="s">
        <v>742</v>
      </c>
      <c r="D94" s="76">
        <v>126</v>
      </c>
      <c r="E94" s="75" t="s">
        <v>1874</v>
      </c>
      <c r="F94" s="75" t="s">
        <v>1875</v>
      </c>
      <c r="G94" s="75" t="s">
        <v>3165</v>
      </c>
      <c r="H94" s="75" t="s">
        <v>2392</v>
      </c>
      <c r="I94" s="75" t="s">
        <v>3166</v>
      </c>
      <c r="J94" s="75" t="s">
        <v>1877</v>
      </c>
      <c r="K94" s="75" t="s">
        <v>1876</v>
      </c>
      <c r="L94" s="75" t="s">
        <v>3167</v>
      </c>
      <c r="M94" s="75" t="s">
        <v>3168</v>
      </c>
      <c r="N94" s="75" t="s">
        <v>1878</v>
      </c>
      <c r="O94" s="75" t="s">
        <v>1879</v>
      </c>
      <c r="P94" s="75" t="s">
        <v>1880</v>
      </c>
      <c r="Q94" s="75" t="s">
        <v>1881</v>
      </c>
      <c r="R94" s="74" t="s">
        <v>2542</v>
      </c>
      <c r="S94" s="74"/>
      <c r="T94" s="74"/>
    </row>
    <row r="95" spans="1:20">
      <c r="A95" s="69" t="s">
        <v>3169</v>
      </c>
      <c r="B95" s="70">
        <v>90</v>
      </c>
      <c r="C95" s="75" t="s">
        <v>457</v>
      </c>
      <c r="D95" s="76">
        <v>16</v>
      </c>
      <c r="E95" s="75" t="s">
        <v>577</v>
      </c>
      <c r="F95" s="75" t="s">
        <v>578</v>
      </c>
      <c r="G95" s="75" t="s">
        <v>3170</v>
      </c>
      <c r="H95" s="75" t="s">
        <v>2282</v>
      </c>
      <c r="I95" s="75" t="s">
        <v>3171</v>
      </c>
      <c r="J95" s="75" t="s">
        <v>580</v>
      </c>
      <c r="K95" s="75" t="s">
        <v>579</v>
      </c>
      <c r="L95" s="75" t="s">
        <v>3172</v>
      </c>
      <c r="M95" s="75" t="s">
        <v>3173</v>
      </c>
      <c r="N95" s="75" t="s">
        <v>581</v>
      </c>
      <c r="O95" s="75" t="s">
        <v>582</v>
      </c>
      <c r="P95" s="75" t="s">
        <v>583</v>
      </c>
      <c r="Q95" s="75" t="s">
        <v>584</v>
      </c>
      <c r="R95" s="74" t="s">
        <v>2432</v>
      </c>
      <c r="S95" s="74"/>
      <c r="T95" s="74"/>
    </row>
    <row r="96" spans="1:20">
      <c r="A96" s="69" t="s">
        <v>3174</v>
      </c>
      <c r="B96" s="70">
        <v>91</v>
      </c>
      <c r="C96" s="75" t="s">
        <v>713</v>
      </c>
      <c r="D96" s="76">
        <v>26</v>
      </c>
      <c r="E96" s="75" t="s">
        <v>714</v>
      </c>
      <c r="F96" s="75" t="s">
        <v>715</v>
      </c>
      <c r="G96" s="75" t="s">
        <v>3175</v>
      </c>
      <c r="H96" s="75" t="s">
        <v>2292</v>
      </c>
      <c r="I96" s="75" t="s">
        <v>3176</v>
      </c>
      <c r="J96" s="75" t="s">
        <v>717</v>
      </c>
      <c r="K96" s="75" t="s">
        <v>716</v>
      </c>
      <c r="L96" s="75" t="s">
        <v>3177</v>
      </c>
      <c r="M96" s="75" t="s">
        <v>3178</v>
      </c>
      <c r="N96" s="75" t="s">
        <v>718</v>
      </c>
      <c r="O96" s="75" t="s">
        <v>719</v>
      </c>
      <c r="P96" s="75" t="s">
        <v>720</v>
      </c>
      <c r="Q96" s="75" t="s">
        <v>721</v>
      </c>
      <c r="R96" s="74" t="s">
        <v>2442</v>
      </c>
      <c r="S96" s="74"/>
      <c r="T96" s="74"/>
    </row>
    <row r="97" spans="1:20">
      <c r="A97" s="69" t="s">
        <v>3179</v>
      </c>
      <c r="B97" s="70">
        <v>92</v>
      </c>
      <c r="C97" s="75" t="s">
        <v>33</v>
      </c>
      <c r="D97" s="76">
        <v>8</v>
      </c>
      <c r="E97" s="75" t="s">
        <v>471</v>
      </c>
      <c r="F97" s="75" t="s">
        <v>472</v>
      </c>
      <c r="G97" s="75" t="s">
        <v>3180</v>
      </c>
      <c r="H97" s="75" t="s">
        <v>2274</v>
      </c>
      <c r="I97" s="75" t="s">
        <v>3181</v>
      </c>
      <c r="J97" s="75" t="s">
        <v>474</v>
      </c>
      <c r="K97" s="75" t="s">
        <v>473</v>
      </c>
      <c r="L97" s="75" t="s">
        <v>3182</v>
      </c>
      <c r="M97" s="75" t="s">
        <v>3183</v>
      </c>
      <c r="N97" s="75" t="s">
        <v>475</v>
      </c>
      <c r="O97" s="75" t="s">
        <v>476</v>
      </c>
      <c r="P97" s="75" t="s">
        <v>477</v>
      </c>
      <c r="Q97" s="75" t="s">
        <v>478</v>
      </c>
      <c r="R97" s="74" t="s">
        <v>2424</v>
      </c>
      <c r="S97" s="74"/>
      <c r="T97" s="74"/>
    </row>
    <row r="98" spans="1:20">
      <c r="A98" s="69" t="s">
        <v>3184</v>
      </c>
      <c r="B98" s="70">
        <v>93</v>
      </c>
      <c r="C98" s="75" t="s">
        <v>590</v>
      </c>
      <c r="D98" s="76">
        <v>17</v>
      </c>
      <c r="E98" s="75" t="s">
        <v>591</v>
      </c>
      <c r="F98" s="75" t="s">
        <v>592</v>
      </c>
      <c r="G98" s="75" t="s">
        <v>3185</v>
      </c>
      <c r="H98" s="75" t="s">
        <v>2283</v>
      </c>
      <c r="I98" s="75" t="s">
        <v>3186</v>
      </c>
      <c r="J98" s="75" t="s">
        <v>594</v>
      </c>
      <c r="K98" s="75" t="s">
        <v>593</v>
      </c>
      <c r="L98" s="75" t="s">
        <v>3187</v>
      </c>
      <c r="M98" s="75" t="s">
        <v>3188</v>
      </c>
      <c r="N98" s="75" t="s">
        <v>595</v>
      </c>
      <c r="O98" s="75" t="s">
        <v>596</v>
      </c>
      <c r="P98" s="75" t="s">
        <v>597</v>
      </c>
      <c r="Q98" s="75" t="s">
        <v>598</v>
      </c>
      <c r="R98" s="74" t="s">
        <v>2433</v>
      </c>
      <c r="S98" s="74"/>
      <c r="T98" s="74"/>
    </row>
    <row r="99" spans="1:20">
      <c r="A99" s="69" t="s">
        <v>3189</v>
      </c>
      <c r="B99" s="70">
        <v>94</v>
      </c>
      <c r="C99" s="75" t="s">
        <v>1427</v>
      </c>
      <c r="D99" s="76">
        <v>85</v>
      </c>
      <c r="E99" s="75" t="s">
        <v>1428</v>
      </c>
      <c r="F99" s="75" t="s">
        <v>1429</v>
      </c>
      <c r="G99" s="75" t="s">
        <v>3190</v>
      </c>
      <c r="H99" s="75" t="s">
        <v>2351</v>
      </c>
      <c r="I99" s="75" t="s">
        <v>3191</v>
      </c>
      <c r="J99" s="75" t="s">
        <v>1431</v>
      </c>
      <c r="K99" s="75" t="s">
        <v>1430</v>
      </c>
      <c r="L99" s="75" t="s">
        <v>3192</v>
      </c>
      <c r="M99" s="75" t="s">
        <v>3193</v>
      </c>
      <c r="N99" s="75" t="s">
        <v>1432</v>
      </c>
      <c r="O99" s="75" t="s">
        <v>1433</v>
      </c>
      <c r="P99" s="75" t="s">
        <v>1434</v>
      </c>
      <c r="Q99" s="75" t="s">
        <v>1435</v>
      </c>
      <c r="R99" s="74" t="s">
        <v>2501</v>
      </c>
      <c r="S99" s="74"/>
      <c r="T99" s="74"/>
    </row>
    <row r="100" spans="1:20">
      <c r="A100" s="69" t="s">
        <v>3194</v>
      </c>
      <c r="B100" s="70">
        <v>95</v>
      </c>
      <c r="C100" s="75" t="s">
        <v>1721</v>
      </c>
      <c r="D100" s="76">
        <v>112</v>
      </c>
      <c r="E100" s="75" t="s">
        <v>1722</v>
      </c>
      <c r="F100" s="75" t="s">
        <v>1723</v>
      </c>
      <c r="G100" s="75" t="s">
        <v>3195</v>
      </c>
      <c r="H100" s="75" t="s">
        <v>2378</v>
      </c>
      <c r="I100" s="75" t="s">
        <v>3196</v>
      </c>
      <c r="J100" s="75" t="s">
        <v>1725</v>
      </c>
      <c r="K100" s="75" t="s">
        <v>1724</v>
      </c>
      <c r="L100" s="75" t="s">
        <v>3197</v>
      </c>
      <c r="M100" s="75" t="s">
        <v>3198</v>
      </c>
      <c r="N100" s="75" t="s">
        <v>1726</v>
      </c>
      <c r="O100" s="75" t="s">
        <v>1727</v>
      </c>
      <c r="P100" s="75" t="s">
        <v>1728</v>
      </c>
      <c r="Q100" s="75" t="s">
        <v>1729</v>
      </c>
      <c r="R100" s="74" t="s">
        <v>2528</v>
      </c>
      <c r="S100" s="74"/>
      <c r="T100" s="74"/>
    </row>
    <row r="101" spans="1:20">
      <c r="A101" s="69" t="s">
        <v>3199</v>
      </c>
      <c r="B101" s="70">
        <v>96</v>
      </c>
      <c r="C101" s="75" t="s">
        <v>818</v>
      </c>
      <c r="D101" s="76">
        <v>34</v>
      </c>
      <c r="E101" s="75" t="s">
        <v>819</v>
      </c>
      <c r="F101" s="75" t="s">
        <v>820</v>
      </c>
      <c r="G101" s="75" t="s">
        <v>3200</v>
      </c>
      <c r="H101" s="75" t="s">
        <v>2300</v>
      </c>
      <c r="I101" s="75" t="s">
        <v>3201</v>
      </c>
      <c r="J101" s="75" t="s">
        <v>822</v>
      </c>
      <c r="K101" s="75" t="s">
        <v>821</v>
      </c>
      <c r="L101" s="75" t="s">
        <v>3202</v>
      </c>
      <c r="M101" s="75" t="s">
        <v>3203</v>
      </c>
      <c r="N101" s="75" t="s">
        <v>823</v>
      </c>
      <c r="O101" s="75" t="s">
        <v>824</v>
      </c>
      <c r="P101" s="75" t="s">
        <v>825</v>
      </c>
      <c r="Q101" s="75" t="s">
        <v>826</v>
      </c>
      <c r="R101" s="74" t="s">
        <v>2450</v>
      </c>
      <c r="S101" s="74"/>
      <c r="T101" s="74"/>
    </row>
    <row r="102" spans="1:20">
      <c r="A102" s="69" t="s">
        <v>3204</v>
      </c>
      <c r="B102" s="70">
        <v>97</v>
      </c>
      <c r="C102" s="75" t="s">
        <v>28</v>
      </c>
      <c r="D102" s="76">
        <v>6</v>
      </c>
      <c r="E102" s="75" t="s">
        <v>443</v>
      </c>
      <c r="F102" s="75" t="s">
        <v>444</v>
      </c>
      <c r="G102" s="75" t="s">
        <v>3205</v>
      </c>
      <c r="H102" s="75" t="s">
        <v>2272</v>
      </c>
      <c r="I102" s="75" t="s">
        <v>3206</v>
      </c>
      <c r="J102" s="75" t="s">
        <v>446</v>
      </c>
      <c r="K102" s="75" t="s">
        <v>445</v>
      </c>
      <c r="L102" s="75" t="s">
        <v>3207</v>
      </c>
      <c r="M102" s="75" t="s">
        <v>3208</v>
      </c>
      <c r="N102" s="75" t="s">
        <v>447</v>
      </c>
      <c r="O102" s="75" t="s">
        <v>448</v>
      </c>
      <c r="P102" s="75" t="s">
        <v>449</v>
      </c>
      <c r="Q102" s="75" t="s">
        <v>450</v>
      </c>
      <c r="R102" s="74" t="s">
        <v>2422</v>
      </c>
      <c r="S102" s="74"/>
      <c r="T102" s="74"/>
    </row>
    <row r="103" spans="1:20">
      <c r="A103" s="69" t="s">
        <v>3209</v>
      </c>
      <c r="B103" s="70">
        <v>98</v>
      </c>
      <c r="C103" s="75" t="s">
        <v>999</v>
      </c>
      <c r="D103" s="76">
        <v>49</v>
      </c>
      <c r="E103" s="75" t="s">
        <v>1000</v>
      </c>
      <c r="F103" s="75" t="s">
        <v>1001</v>
      </c>
      <c r="G103" s="75" t="s">
        <v>3210</v>
      </c>
      <c r="H103" s="75" t="s">
        <v>2315</v>
      </c>
      <c r="I103" s="75" t="s">
        <v>3211</v>
      </c>
      <c r="J103" s="75" t="s">
        <v>1003</v>
      </c>
      <c r="K103" s="75" t="s">
        <v>1002</v>
      </c>
      <c r="L103" s="75" t="s">
        <v>3212</v>
      </c>
      <c r="M103" s="75" t="s">
        <v>3213</v>
      </c>
      <c r="N103" s="75" t="s">
        <v>1004</v>
      </c>
      <c r="O103" s="75" t="s">
        <v>1005</v>
      </c>
      <c r="P103" s="75" t="s">
        <v>1006</v>
      </c>
      <c r="Q103" s="75" t="s">
        <v>1007</v>
      </c>
      <c r="R103" s="74" t="s">
        <v>2465</v>
      </c>
      <c r="S103" s="74"/>
      <c r="T103" s="74"/>
    </row>
    <row r="104" spans="1:20">
      <c r="A104" s="69" t="s">
        <v>3214</v>
      </c>
      <c r="B104" s="70">
        <v>99</v>
      </c>
      <c r="C104" s="75" t="s">
        <v>2052</v>
      </c>
      <c r="D104" s="76">
        <v>142</v>
      </c>
      <c r="E104" s="75" t="s">
        <v>2053</v>
      </c>
      <c r="F104" s="75" t="s">
        <v>2054</v>
      </c>
      <c r="G104" s="75" t="s">
        <v>3215</v>
      </c>
      <c r="H104" s="75" t="s">
        <v>2408</v>
      </c>
      <c r="I104" s="75" t="s">
        <v>3216</v>
      </c>
      <c r="J104" s="75" t="s">
        <v>2056</v>
      </c>
      <c r="K104" s="75" t="s">
        <v>2055</v>
      </c>
      <c r="L104" s="75" t="s">
        <v>3217</v>
      </c>
      <c r="M104" s="75" t="s">
        <v>3218</v>
      </c>
      <c r="N104" s="75" t="s">
        <v>2057</v>
      </c>
      <c r="O104" s="75" t="s">
        <v>2058</v>
      </c>
      <c r="P104" s="75" t="s">
        <v>2059</v>
      </c>
      <c r="Q104" s="75" t="s">
        <v>2060</v>
      </c>
      <c r="R104" s="74" t="s">
        <v>2558</v>
      </c>
      <c r="S104" s="74"/>
      <c r="T104" s="74"/>
    </row>
    <row r="105" spans="1:20">
      <c r="A105" s="69" t="s">
        <v>3219</v>
      </c>
      <c r="B105" s="70">
        <v>100</v>
      </c>
      <c r="C105" s="75" t="s">
        <v>1743</v>
      </c>
      <c r="D105" s="76">
        <v>114</v>
      </c>
      <c r="E105" s="75" t="s">
        <v>1744</v>
      </c>
      <c r="F105" s="75" t="s">
        <v>1745</v>
      </c>
      <c r="G105" s="75" t="s">
        <v>3220</v>
      </c>
      <c r="H105" s="75" t="s">
        <v>2380</v>
      </c>
      <c r="I105" s="75" t="s">
        <v>3221</v>
      </c>
      <c r="J105" s="75" t="s">
        <v>1747</v>
      </c>
      <c r="K105" s="75" t="s">
        <v>1746</v>
      </c>
      <c r="L105" s="75" t="s">
        <v>3222</v>
      </c>
      <c r="M105" s="75" t="s">
        <v>3223</v>
      </c>
      <c r="N105" s="75" t="s">
        <v>1748</v>
      </c>
      <c r="O105" s="75" t="s">
        <v>1749</v>
      </c>
      <c r="P105" s="75" t="s">
        <v>1750</v>
      </c>
      <c r="Q105" s="75" t="s">
        <v>1751</v>
      </c>
      <c r="R105" s="74" t="s">
        <v>2530</v>
      </c>
      <c r="S105" s="74"/>
      <c r="T105" s="74"/>
    </row>
    <row r="106" spans="1:20">
      <c r="A106" s="69" t="s">
        <v>3224</v>
      </c>
      <c r="B106" s="70">
        <v>101</v>
      </c>
      <c r="C106" s="75" t="s">
        <v>2062</v>
      </c>
      <c r="D106" s="76">
        <v>143</v>
      </c>
      <c r="E106" s="75" t="s">
        <v>2063</v>
      </c>
      <c r="F106" s="75" t="s">
        <v>2064</v>
      </c>
      <c r="G106" s="75" t="s">
        <v>3225</v>
      </c>
      <c r="H106" s="75" t="s">
        <v>2409</v>
      </c>
      <c r="I106" s="75" t="s">
        <v>3226</v>
      </c>
      <c r="J106" s="75" t="s">
        <v>2066</v>
      </c>
      <c r="K106" s="75" t="s">
        <v>2065</v>
      </c>
      <c r="L106" s="75" t="s">
        <v>3227</v>
      </c>
      <c r="M106" s="75" t="s">
        <v>3228</v>
      </c>
      <c r="N106" s="75" t="s">
        <v>2067</v>
      </c>
      <c r="O106" s="75" t="s">
        <v>2068</v>
      </c>
      <c r="P106" s="75" t="s">
        <v>2069</v>
      </c>
      <c r="Q106" s="75" t="s">
        <v>2070</v>
      </c>
      <c r="R106" s="74" t="s">
        <v>2559</v>
      </c>
      <c r="S106" s="74"/>
      <c r="T106" s="74"/>
    </row>
    <row r="107" spans="1:20">
      <c r="A107" s="69" t="s">
        <v>3229</v>
      </c>
      <c r="B107" s="70">
        <v>102</v>
      </c>
      <c r="C107" s="75" t="s">
        <v>1051</v>
      </c>
      <c r="D107" s="76">
        <v>53</v>
      </c>
      <c r="E107" s="75" t="s">
        <v>1052</v>
      </c>
      <c r="F107" s="75" t="s">
        <v>1053</v>
      </c>
      <c r="G107" s="75" t="s">
        <v>3230</v>
      </c>
      <c r="H107" s="75" t="s">
        <v>2319</v>
      </c>
      <c r="I107" s="75" t="s">
        <v>3231</v>
      </c>
      <c r="J107" s="75" t="s">
        <v>1055</v>
      </c>
      <c r="K107" s="75" t="s">
        <v>1054</v>
      </c>
      <c r="L107" s="75" t="s">
        <v>3232</v>
      </c>
      <c r="M107" s="75" t="s">
        <v>3233</v>
      </c>
      <c r="N107" s="75" t="s">
        <v>1056</v>
      </c>
      <c r="O107" s="75" t="s">
        <v>1057</v>
      </c>
      <c r="P107" s="75" t="s">
        <v>1058</v>
      </c>
      <c r="Q107" s="75" t="s">
        <v>1059</v>
      </c>
      <c r="R107" s="74" t="s">
        <v>2469</v>
      </c>
      <c r="S107" s="74"/>
      <c r="T107" s="74"/>
    </row>
    <row r="108" spans="1:20">
      <c r="A108" s="69" t="s">
        <v>3234</v>
      </c>
      <c r="B108" s="70">
        <v>103</v>
      </c>
      <c r="C108" s="75" t="s">
        <v>1449</v>
      </c>
      <c r="D108" s="76">
        <v>87</v>
      </c>
      <c r="E108" s="75" t="s">
        <v>1450</v>
      </c>
      <c r="F108" s="75" t="s">
        <v>1451</v>
      </c>
      <c r="G108" s="75" t="s">
        <v>3235</v>
      </c>
      <c r="H108" s="75" t="s">
        <v>2353</v>
      </c>
      <c r="I108" s="75" t="s">
        <v>3236</v>
      </c>
      <c r="J108" s="75" t="s">
        <v>1453</v>
      </c>
      <c r="K108" s="75" t="s">
        <v>1452</v>
      </c>
      <c r="L108" s="75" t="s">
        <v>3237</v>
      </c>
      <c r="M108" s="75" t="s">
        <v>3238</v>
      </c>
      <c r="N108" s="75" t="s">
        <v>1454</v>
      </c>
      <c r="O108" s="75" t="s">
        <v>1455</v>
      </c>
      <c r="P108" s="75" t="s">
        <v>1456</v>
      </c>
      <c r="Q108" s="75" t="s">
        <v>1457</v>
      </c>
      <c r="R108" s="74" t="s">
        <v>2503</v>
      </c>
      <c r="S108" s="74"/>
      <c r="T108" s="74"/>
    </row>
    <row r="109" spans="1:20">
      <c r="A109" s="69" t="s">
        <v>3239</v>
      </c>
      <c r="B109" s="70">
        <v>104</v>
      </c>
      <c r="C109" s="75" t="s">
        <v>43</v>
      </c>
      <c r="D109" s="76">
        <v>12</v>
      </c>
      <c r="E109" s="75" t="s">
        <v>525</v>
      </c>
      <c r="F109" s="75" t="s">
        <v>526</v>
      </c>
      <c r="G109" s="75" t="s">
        <v>3240</v>
      </c>
      <c r="H109" s="75" t="s">
        <v>2278</v>
      </c>
      <c r="I109" s="75" t="s">
        <v>3241</v>
      </c>
      <c r="J109" s="75" t="s">
        <v>528</v>
      </c>
      <c r="K109" s="75" t="s">
        <v>527</v>
      </c>
      <c r="L109" s="75" t="s">
        <v>3242</v>
      </c>
      <c r="M109" s="75" t="s">
        <v>3243</v>
      </c>
      <c r="N109" s="75" t="s">
        <v>529</v>
      </c>
      <c r="O109" s="75" t="s">
        <v>530</v>
      </c>
      <c r="P109" s="75" t="s">
        <v>531</v>
      </c>
      <c r="Q109" s="75" t="s">
        <v>532</v>
      </c>
      <c r="R109" s="74" t="s">
        <v>2428</v>
      </c>
      <c r="S109" s="74"/>
      <c r="T109" s="74"/>
    </row>
    <row r="110" spans="1:20">
      <c r="A110" s="69" t="s">
        <v>3244</v>
      </c>
      <c r="B110" s="70">
        <v>105</v>
      </c>
      <c r="C110" s="75" t="s">
        <v>29</v>
      </c>
      <c r="D110" s="76">
        <v>10</v>
      </c>
      <c r="E110" s="75" t="s">
        <v>499</v>
      </c>
      <c r="F110" s="75" t="s">
        <v>500</v>
      </c>
      <c r="G110" s="75" t="s">
        <v>3245</v>
      </c>
      <c r="H110" s="75" t="s">
        <v>2276</v>
      </c>
      <c r="I110" s="75" t="s">
        <v>3246</v>
      </c>
      <c r="J110" s="75" t="s">
        <v>502</v>
      </c>
      <c r="K110" s="75" t="s">
        <v>501</v>
      </c>
      <c r="L110" s="75" t="s">
        <v>3247</v>
      </c>
      <c r="M110" s="75" t="s">
        <v>3248</v>
      </c>
      <c r="N110" s="75" t="s">
        <v>503</v>
      </c>
      <c r="O110" s="75" t="s">
        <v>504</v>
      </c>
      <c r="P110" s="75" t="s">
        <v>505</v>
      </c>
      <c r="Q110" s="75" t="s">
        <v>506</v>
      </c>
      <c r="R110" s="74" t="s">
        <v>2426</v>
      </c>
      <c r="S110" s="74"/>
      <c r="T110" s="74"/>
    </row>
    <row r="111" spans="1:20">
      <c r="A111" s="69" t="s">
        <v>3249</v>
      </c>
      <c r="B111" s="70">
        <v>106</v>
      </c>
      <c r="C111" s="75" t="s">
        <v>657</v>
      </c>
      <c r="D111" s="76">
        <v>22</v>
      </c>
      <c r="E111" s="75" t="s">
        <v>658</v>
      </c>
      <c r="F111" s="75" t="s">
        <v>659</v>
      </c>
      <c r="G111" s="75" t="s">
        <v>3250</v>
      </c>
      <c r="H111" s="75" t="s">
        <v>2288</v>
      </c>
      <c r="I111" s="75" t="s">
        <v>3251</v>
      </c>
      <c r="J111" s="75" t="s">
        <v>661</v>
      </c>
      <c r="K111" s="75" t="s">
        <v>660</v>
      </c>
      <c r="L111" s="75" t="s">
        <v>3252</v>
      </c>
      <c r="M111" s="75" t="s">
        <v>3253</v>
      </c>
      <c r="N111" s="75" t="s">
        <v>662</v>
      </c>
      <c r="O111" s="75" t="s">
        <v>663</v>
      </c>
      <c r="P111" s="75" t="s">
        <v>664</v>
      </c>
      <c r="Q111" s="75" t="s">
        <v>665</v>
      </c>
      <c r="R111" s="74" t="s">
        <v>2438</v>
      </c>
      <c r="S111" s="74"/>
      <c r="T111" s="74"/>
    </row>
    <row r="112" spans="1:20">
      <c r="A112" s="69" t="s">
        <v>3254</v>
      </c>
      <c r="B112" s="70">
        <v>107</v>
      </c>
      <c r="C112" s="75" t="s">
        <v>1540</v>
      </c>
      <c r="D112" s="76">
        <v>95</v>
      </c>
      <c r="E112" s="75" t="s">
        <v>1541</v>
      </c>
      <c r="F112" s="75" t="s">
        <v>1542</v>
      </c>
      <c r="G112" s="75" t="s">
        <v>3255</v>
      </c>
      <c r="H112" s="75" t="s">
        <v>2361</v>
      </c>
      <c r="I112" s="75" t="s">
        <v>3256</v>
      </c>
      <c r="J112" s="75" t="s">
        <v>1544</v>
      </c>
      <c r="K112" s="75" t="s">
        <v>1543</v>
      </c>
      <c r="L112" s="75" t="s">
        <v>3257</v>
      </c>
      <c r="M112" s="75" t="s">
        <v>3258</v>
      </c>
      <c r="N112" s="75" t="s">
        <v>1545</v>
      </c>
      <c r="O112" s="75" t="s">
        <v>1546</v>
      </c>
      <c r="P112" s="75" t="s">
        <v>1547</v>
      </c>
      <c r="Q112" s="75" t="s">
        <v>1548</v>
      </c>
      <c r="R112" s="74" t="s">
        <v>2511</v>
      </c>
      <c r="S112" s="74"/>
      <c r="T112" s="74"/>
    </row>
    <row r="113" spans="1:20">
      <c r="A113" s="69" t="s">
        <v>3259</v>
      </c>
      <c r="B113" s="70">
        <v>108</v>
      </c>
      <c r="C113" s="75" t="s">
        <v>20</v>
      </c>
      <c r="D113" s="76">
        <v>3</v>
      </c>
      <c r="E113" s="75" t="s">
        <v>408</v>
      </c>
      <c r="F113" s="75" t="s">
        <v>409</v>
      </c>
      <c r="G113" s="75" t="s">
        <v>3260</v>
      </c>
      <c r="H113" s="75" t="s">
        <v>2269</v>
      </c>
      <c r="I113" s="75" t="s">
        <v>3261</v>
      </c>
      <c r="J113" s="75" t="s">
        <v>411</v>
      </c>
      <c r="K113" s="75" t="s">
        <v>410</v>
      </c>
      <c r="L113" s="75" t="s">
        <v>3262</v>
      </c>
      <c r="M113" s="75" t="s">
        <v>3263</v>
      </c>
      <c r="N113" s="75" t="s">
        <v>412</v>
      </c>
      <c r="O113" s="75" t="s">
        <v>413</v>
      </c>
      <c r="P113" s="75" t="s">
        <v>414</v>
      </c>
      <c r="Q113" s="75" t="s">
        <v>415</v>
      </c>
      <c r="R113" s="74" t="s">
        <v>2419</v>
      </c>
      <c r="S113" s="74"/>
      <c r="T113" s="74"/>
    </row>
    <row r="114" spans="1:20">
      <c r="A114" s="69" t="s">
        <v>3264</v>
      </c>
      <c r="B114" s="70">
        <v>109</v>
      </c>
      <c r="C114" s="75" t="s">
        <v>24</v>
      </c>
      <c r="D114" s="76">
        <v>4</v>
      </c>
      <c r="E114" s="75" t="s">
        <v>419</v>
      </c>
      <c r="F114" s="75" t="s">
        <v>420</v>
      </c>
      <c r="G114" s="75" t="s">
        <v>3265</v>
      </c>
      <c r="H114" s="75" t="s">
        <v>2270</v>
      </c>
      <c r="I114" s="75" t="s">
        <v>3266</v>
      </c>
      <c r="J114" s="75" t="s">
        <v>422</v>
      </c>
      <c r="K114" s="75" t="s">
        <v>421</v>
      </c>
      <c r="L114" s="75" t="s">
        <v>3267</v>
      </c>
      <c r="M114" s="75" t="s">
        <v>3268</v>
      </c>
      <c r="N114" s="75" t="s">
        <v>423</v>
      </c>
      <c r="O114" s="75" t="s">
        <v>424</v>
      </c>
      <c r="P114" s="75" t="s">
        <v>425</v>
      </c>
      <c r="Q114" s="75" t="s">
        <v>426</v>
      </c>
      <c r="R114" s="74" t="s">
        <v>2420</v>
      </c>
      <c r="S114" s="74"/>
      <c r="T114" s="74"/>
    </row>
    <row r="115" spans="1:20">
      <c r="A115" s="69" t="s">
        <v>3269</v>
      </c>
      <c r="B115" s="70">
        <v>110</v>
      </c>
      <c r="C115" s="75" t="s">
        <v>1393</v>
      </c>
      <c r="D115" s="76">
        <v>82</v>
      </c>
      <c r="E115" s="75" t="s">
        <v>1394</v>
      </c>
      <c r="F115" s="75" t="s">
        <v>1395</v>
      </c>
      <c r="G115" s="75" t="s">
        <v>3270</v>
      </c>
      <c r="H115" s="75" t="s">
        <v>2348</v>
      </c>
      <c r="I115" s="75" t="s">
        <v>3271</v>
      </c>
      <c r="J115" s="75" t="s">
        <v>1397</v>
      </c>
      <c r="K115" s="75" t="s">
        <v>1396</v>
      </c>
      <c r="L115" s="75" t="s">
        <v>3272</v>
      </c>
      <c r="M115" s="75" t="s">
        <v>3273</v>
      </c>
      <c r="N115" s="75" t="s">
        <v>1398</v>
      </c>
      <c r="O115" s="75" t="s">
        <v>1399</v>
      </c>
      <c r="P115" s="75" t="s">
        <v>1400</v>
      </c>
      <c r="Q115" s="75" t="s">
        <v>1401</v>
      </c>
      <c r="R115" s="74" t="s">
        <v>2498</v>
      </c>
      <c r="S115" s="74"/>
      <c r="T115" s="74"/>
    </row>
    <row r="116" spans="1:20">
      <c r="A116" s="69" t="s">
        <v>3274</v>
      </c>
      <c r="B116" s="70">
        <v>111</v>
      </c>
      <c r="C116" s="75" t="s">
        <v>1404</v>
      </c>
      <c r="D116" s="76">
        <v>83</v>
      </c>
      <c r="E116" s="75" t="s">
        <v>1405</v>
      </c>
      <c r="F116" s="75" t="s">
        <v>1406</v>
      </c>
      <c r="G116" s="75" t="s">
        <v>3275</v>
      </c>
      <c r="H116" s="75" t="s">
        <v>2349</v>
      </c>
      <c r="I116" s="75" t="s">
        <v>3276</v>
      </c>
      <c r="J116" s="75" t="s">
        <v>1408</v>
      </c>
      <c r="K116" s="75" t="s">
        <v>1407</v>
      </c>
      <c r="L116" s="75" t="s">
        <v>3277</v>
      </c>
      <c r="M116" s="75" t="s">
        <v>3278</v>
      </c>
      <c r="N116" s="75" t="s">
        <v>1409</v>
      </c>
      <c r="O116" s="75" t="s">
        <v>1410</v>
      </c>
      <c r="P116" s="75" t="s">
        <v>1411</v>
      </c>
      <c r="Q116" s="75" t="s">
        <v>1412</v>
      </c>
      <c r="R116" s="74" t="s">
        <v>2499</v>
      </c>
      <c r="S116" s="74"/>
      <c r="T116" s="74"/>
    </row>
    <row r="117" spans="1:20">
      <c r="A117" s="69" t="s">
        <v>3279</v>
      </c>
      <c r="B117" s="70">
        <v>112</v>
      </c>
      <c r="C117" s="75" t="s">
        <v>470</v>
      </c>
      <c r="D117" s="76">
        <v>18</v>
      </c>
      <c r="E117" s="75" t="s">
        <v>605</v>
      </c>
      <c r="F117" s="75" t="s">
        <v>606</v>
      </c>
      <c r="G117" s="75" t="s">
        <v>3280</v>
      </c>
      <c r="H117" s="75" t="s">
        <v>2284</v>
      </c>
      <c r="I117" s="75" t="s">
        <v>3281</v>
      </c>
      <c r="J117" s="75" t="s">
        <v>608</v>
      </c>
      <c r="K117" s="75" t="s">
        <v>607</v>
      </c>
      <c r="L117" s="75" t="s">
        <v>3282</v>
      </c>
      <c r="M117" s="75" t="s">
        <v>3283</v>
      </c>
      <c r="N117" s="75" t="s">
        <v>609</v>
      </c>
      <c r="O117" s="75" t="s">
        <v>610</v>
      </c>
      <c r="P117" s="75" t="s">
        <v>611</v>
      </c>
      <c r="Q117" s="75" t="s">
        <v>612</v>
      </c>
      <c r="R117" s="74" t="s">
        <v>2434</v>
      </c>
      <c r="S117" s="74"/>
      <c r="T117" s="74"/>
    </row>
    <row r="118" spans="1:20">
      <c r="A118" s="69" t="s">
        <v>3284</v>
      </c>
      <c r="B118" s="70">
        <v>113</v>
      </c>
      <c r="C118" s="75" t="s">
        <v>1494</v>
      </c>
      <c r="D118" s="76">
        <v>91</v>
      </c>
      <c r="E118" s="75" t="s">
        <v>1495</v>
      </c>
      <c r="F118" s="75" t="s">
        <v>1496</v>
      </c>
      <c r="G118" s="75" t="s">
        <v>3285</v>
      </c>
      <c r="H118" s="75" t="s">
        <v>2357</v>
      </c>
      <c r="I118" s="75" t="s">
        <v>3286</v>
      </c>
      <c r="J118" s="75" t="s">
        <v>1498</v>
      </c>
      <c r="K118" s="75" t="s">
        <v>1497</v>
      </c>
      <c r="L118" s="75" t="s">
        <v>3287</v>
      </c>
      <c r="M118" s="75" t="s">
        <v>3288</v>
      </c>
      <c r="N118" s="75" t="s">
        <v>1499</v>
      </c>
      <c r="O118" s="75" t="s">
        <v>1500</v>
      </c>
      <c r="P118" s="75" t="s">
        <v>1501</v>
      </c>
      <c r="Q118" s="75" t="s">
        <v>1502</v>
      </c>
      <c r="R118" s="74" t="s">
        <v>2507</v>
      </c>
      <c r="S118" s="74"/>
      <c r="T118" s="74"/>
    </row>
    <row r="119" spans="1:20">
      <c r="A119" s="69" t="s">
        <v>3289</v>
      </c>
      <c r="B119" s="70">
        <v>114</v>
      </c>
      <c r="C119" s="75" t="s">
        <v>1959</v>
      </c>
      <c r="D119" s="76">
        <v>134</v>
      </c>
      <c r="E119" s="75" t="s">
        <v>1960</v>
      </c>
      <c r="F119" s="75" t="s">
        <v>1961</v>
      </c>
      <c r="G119" s="75" t="s">
        <v>3290</v>
      </c>
      <c r="H119" s="75" t="s">
        <v>2400</v>
      </c>
      <c r="I119" s="75" t="s">
        <v>3291</v>
      </c>
      <c r="J119" s="75" t="s">
        <v>1963</v>
      </c>
      <c r="K119" s="75" t="s">
        <v>1962</v>
      </c>
      <c r="L119" s="75" t="s">
        <v>3292</v>
      </c>
      <c r="M119" s="75" t="s">
        <v>3293</v>
      </c>
      <c r="N119" s="75" t="s">
        <v>1964</v>
      </c>
      <c r="O119" s="75" t="s">
        <v>1965</v>
      </c>
      <c r="P119" s="75" t="s">
        <v>1966</v>
      </c>
      <c r="Q119" s="75" t="s">
        <v>1967</v>
      </c>
      <c r="R119" s="74" t="s">
        <v>2550</v>
      </c>
      <c r="S119" s="74"/>
      <c r="T119" s="74"/>
    </row>
    <row r="120" spans="1:20">
      <c r="A120" s="69" t="s">
        <v>3294</v>
      </c>
      <c r="B120" s="70">
        <v>115</v>
      </c>
      <c r="C120" s="75" t="s">
        <v>699</v>
      </c>
      <c r="D120" s="76">
        <v>25</v>
      </c>
      <c r="E120" s="75" t="s">
        <v>700</v>
      </c>
      <c r="F120" s="75" t="s">
        <v>701</v>
      </c>
      <c r="G120" s="75" t="s">
        <v>3295</v>
      </c>
      <c r="H120" s="75" t="s">
        <v>2291</v>
      </c>
      <c r="I120" s="75" t="s">
        <v>3296</v>
      </c>
      <c r="J120" s="75" t="s">
        <v>703</v>
      </c>
      <c r="K120" s="75" t="s">
        <v>702</v>
      </c>
      <c r="L120" s="75" t="s">
        <v>3297</v>
      </c>
      <c r="M120" s="75" t="s">
        <v>3298</v>
      </c>
      <c r="N120" s="75" t="s">
        <v>704</v>
      </c>
      <c r="O120" s="75" t="s">
        <v>705</v>
      </c>
      <c r="P120" s="75" t="s">
        <v>706</v>
      </c>
      <c r="Q120" s="75" t="s">
        <v>707</v>
      </c>
      <c r="R120" s="74" t="s">
        <v>2441</v>
      </c>
      <c r="S120" s="74"/>
      <c r="T120" s="74"/>
    </row>
    <row r="121" spans="1:20">
      <c r="A121" s="69" t="s">
        <v>3299</v>
      </c>
      <c r="B121" s="70">
        <v>116</v>
      </c>
      <c r="C121" s="75" t="s">
        <v>727</v>
      </c>
      <c r="D121" s="76">
        <v>121</v>
      </c>
      <c r="E121" s="75" t="s">
        <v>1818</v>
      </c>
      <c r="F121" s="75" t="s">
        <v>1819</v>
      </c>
      <c r="G121" s="75" t="s">
        <v>3300</v>
      </c>
      <c r="H121" s="75" t="s">
        <v>2387</v>
      </c>
      <c r="I121" s="75" t="s">
        <v>3301</v>
      </c>
      <c r="J121" s="75" t="s">
        <v>1821</v>
      </c>
      <c r="K121" s="75" t="s">
        <v>1820</v>
      </c>
      <c r="L121" s="75" t="s">
        <v>3302</v>
      </c>
      <c r="M121" s="75" t="s">
        <v>3303</v>
      </c>
      <c r="N121" s="75" t="s">
        <v>1822</v>
      </c>
      <c r="O121" s="75" t="s">
        <v>1823</v>
      </c>
      <c r="P121" s="75" t="s">
        <v>1824</v>
      </c>
      <c r="Q121" s="75" t="s">
        <v>1825</v>
      </c>
      <c r="R121" s="74" t="s">
        <v>2537</v>
      </c>
      <c r="S121" s="74"/>
      <c r="T121" s="74"/>
    </row>
    <row r="122" spans="1:20">
      <c r="A122" s="69" t="s">
        <v>3304</v>
      </c>
      <c r="B122" s="70">
        <v>117</v>
      </c>
      <c r="C122" s="75" t="s">
        <v>656</v>
      </c>
      <c r="D122" s="76">
        <v>96</v>
      </c>
      <c r="E122" s="75" t="s">
        <v>11</v>
      </c>
      <c r="F122" s="75" t="s">
        <v>1550</v>
      </c>
      <c r="G122" s="75" t="s">
        <v>3305</v>
      </c>
      <c r="H122" s="75" t="s">
        <v>2362</v>
      </c>
      <c r="I122" s="75" t="s">
        <v>3306</v>
      </c>
      <c r="J122" s="75" t="s">
        <v>1552</v>
      </c>
      <c r="K122" s="75" t="s">
        <v>1551</v>
      </c>
      <c r="L122" s="75" t="s">
        <v>3307</v>
      </c>
      <c r="M122" s="75" t="s">
        <v>3308</v>
      </c>
      <c r="N122" s="75" t="s">
        <v>1553</v>
      </c>
      <c r="O122" s="75" t="s">
        <v>1554</v>
      </c>
      <c r="P122" s="75" t="s">
        <v>1555</v>
      </c>
      <c r="Q122" s="75" t="s">
        <v>1556</v>
      </c>
      <c r="R122" s="74" t="s">
        <v>2512</v>
      </c>
      <c r="S122" s="74"/>
      <c r="T122" s="74"/>
    </row>
    <row r="123" spans="1:20">
      <c r="A123" s="69" t="s">
        <v>3309</v>
      </c>
      <c r="B123" s="70">
        <v>118</v>
      </c>
      <c r="C123" s="75" t="s">
        <v>2085</v>
      </c>
      <c r="D123" s="76">
        <v>145</v>
      </c>
      <c r="E123" s="75" t="s">
        <v>2086</v>
      </c>
      <c r="F123" s="75" t="s">
        <v>2087</v>
      </c>
      <c r="G123" s="75" t="s">
        <v>3310</v>
      </c>
      <c r="H123" s="75" t="s">
        <v>2411</v>
      </c>
      <c r="I123" s="75" t="s">
        <v>3311</v>
      </c>
      <c r="J123" s="75" t="s">
        <v>2089</v>
      </c>
      <c r="K123" s="75" t="s">
        <v>2088</v>
      </c>
      <c r="L123" s="75" t="s">
        <v>3312</v>
      </c>
      <c r="M123" s="75" t="s">
        <v>3313</v>
      </c>
      <c r="N123" s="75" t="s">
        <v>2090</v>
      </c>
      <c r="O123" s="75" t="s">
        <v>2091</v>
      </c>
      <c r="P123" s="75" t="s">
        <v>2092</v>
      </c>
      <c r="Q123" s="75" t="s">
        <v>2093</v>
      </c>
      <c r="R123" s="74" t="s">
        <v>2561</v>
      </c>
      <c r="S123" s="74"/>
      <c r="T123" s="74"/>
    </row>
    <row r="124" spans="1:20">
      <c r="A124" s="69" t="s">
        <v>3314</v>
      </c>
      <c r="B124" s="70">
        <v>119</v>
      </c>
      <c r="C124" s="75" t="s">
        <v>685</v>
      </c>
      <c r="D124" s="76">
        <v>101</v>
      </c>
      <c r="E124" s="75" t="s">
        <v>1600</v>
      </c>
      <c r="F124" s="75" t="s">
        <v>1601</v>
      </c>
      <c r="G124" s="75" t="s">
        <v>3315</v>
      </c>
      <c r="H124" s="75" t="s">
        <v>2367</v>
      </c>
      <c r="I124" s="75" t="s">
        <v>3316</v>
      </c>
      <c r="J124" s="75" t="s">
        <v>1603</v>
      </c>
      <c r="K124" s="75" t="s">
        <v>1602</v>
      </c>
      <c r="L124" s="75" t="s">
        <v>3317</v>
      </c>
      <c r="M124" s="75" t="s">
        <v>3318</v>
      </c>
      <c r="N124" s="75" t="s">
        <v>1604</v>
      </c>
      <c r="O124" s="75" t="s">
        <v>1605</v>
      </c>
      <c r="P124" s="75" t="s">
        <v>1606</v>
      </c>
      <c r="Q124" s="75" t="s">
        <v>1607</v>
      </c>
      <c r="R124" s="74" t="s">
        <v>2517</v>
      </c>
      <c r="S124" s="74"/>
      <c r="T124" s="74"/>
    </row>
    <row r="125" spans="1:20">
      <c r="A125" s="69" t="s">
        <v>3319</v>
      </c>
      <c r="B125" s="70">
        <v>120</v>
      </c>
      <c r="C125" s="75" t="s">
        <v>44</v>
      </c>
      <c r="D125" s="76">
        <v>13</v>
      </c>
      <c r="E125" s="75" t="s">
        <v>539</v>
      </c>
      <c r="F125" s="75" t="s">
        <v>540</v>
      </c>
      <c r="G125" s="75" t="s">
        <v>3320</v>
      </c>
      <c r="H125" s="75" t="s">
        <v>2279</v>
      </c>
      <c r="I125" s="75" t="s">
        <v>3321</v>
      </c>
      <c r="J125" s="75" t="s">
        <v>542</v>
      </c>
      <c r="K125" s="75" t="s">
        <v>541</v>
      </c>
      <c r="L125" s="75" t="s">
        <v>3322</v>
      </c>
      <c r="M125" s="75" t="s">
        <v>3323</v>
      </c>
      <c r="N125" s="75" t="s">
        <v>543</v>
      </c>
      <c r="O125" s="75" t="s">
        <v>544</v>
      </c>
      <c r="P125" s="75" t="s">
        <v>545</v>
      </c>
      <c r="Q125" s="75" t="s">
        <v>546</v>
      </c>
      <c r="R125" s="74" t="s">
        <v>2429</v>
      </c>
      <c r="S125" s="74"/>
      <c r="T125" s="74"/>
    </row>
    <row r="126" spans="1:20">
      <c r="A126" s="69" t="s">
        <v>3324</v>
      </c>
      <c r="B126" s="70">
        <v>121</v>
      </c>
      <c r="C126" s="75" t="s">
        <v>1732</v>
      </c>
      <c r="D126" s="76">
        <v>113</v>
      </c>
      <c r="E126" s="75" t="s">
        <v>1733</v>
      </c>
      <c r="F126" s="75" t="s">
        <v>1734</v>
      </c>
      <c r="G126" s="75" t="s">
        <v>3325</v>
      </c>
      <c r="H126" s="75" t="s">
        <v>2379</v>
      </c>
      <c r="I126" s="75" t="s">
        <v>3326</v>
      </c>
      <c r="J126" s="75" t="s">
        <v>1736</v>
      </c>
      <c r="K126" s="75" t="s">
        <v>1735</v>
      </c>
      <c r="L126" s="75" t="s">
        <v>3327</v>
      </c>
      <c r="M126" s="75" t="s">
        <v>3328</v>
      </c>
      <c r="N126" s="75" t="s">
        <v>1737</v>
      </c>
      <c r="O126" s="75" t="s">
        <v>1738</v>
      </c>
      <c r="P126" s="75" t="s">
        <v>1739</v>
      </c>
      <c r="Q126" s="75" t="s">
        <v>1740</v>
      </c>
      <c r="R126" s="74" t="s">
        <v>2529</v>
      </c>
      <c r="S126" s="74"/>
      <c r="T126" s="74"/>
    </row>
    <row r="127" spans="1:20">
      <c r="A127" s="69" t="s">
        <v>3329</v>
      </c>
      <c r="B127" s="70">
        <v>122</v>
      </c>
      <c r="C127" s="75" t="s">
        <v>832</v>
      </c>
      <c r="D127" s="76">
        <v>35</v>
      </c>
      <c r="E127" s="75" t="s">
        <v>833</v>
      </c>
      <c r="F127" s="75" t="s">
        <v>834</v>
      </c>
      <c r="G127" s="75" t="s">
        <v>3330</v>
      </c>
      <c r="H127" s="75" t="s">
        <v>2301</v>
      </c>
      <c r="I127" s="75" t="s">
        <v>3331</v>
      </c>
      <c r="J127" s="75" t="s">
        <v>836</v>
      </c>
      <c r="K127" s="75" t="s">
        <v>835</v>
      </c>
      <c r="L127" s="75" t="s">
        <v>3332</v>
      </c>
      <c r="M127" s="75" t="s">
        <v>3333</v>
      </c>
      <c r="N127" s="75" t="s">
        <v>837</v>
      </c>
      <c r="O127" s="75" t="s">
        <v>838</v>
      </c>
      <c r="P127" s="75" t="s">
        <v>839</v>
      </c>
      <c r="Q127" s="75" t="s">
        <v>840</v>
      </c>
      <c r="R127" s="74" t="s">
        <v>2451</v>
      </c>
      <c r="S127" s="74"/>
      <c r="T127" s="74"/>
    </row>
    <row r="128" spans="1:20">
      <c r="A128" s="69" t="s">
        <v>3334</v>
      </c>
      <c r="B128" s="70">
        <v>123</v>
      </c>
      <c r="C128" s="75" t="s">
        <v>756</v>
      </c>
      <c r="D128" s="76">
        <v>136</v>
      </c>
      <c r="E128" s="75" t="s">
        <v>1984</v>
      </c>
      <c r="F128" s="75" t="s">
        <v>1985</v>
      </c>
      <c r="G128" s="75" t="s">
        <v>3335</v>
      </c>
      <c r="H128" s="75" t="s">
        <v>2402</v>
      </c>
      <c r="I128" s="75" t="s">
        <v>3336</v>
      </c>
      <c r="J128" s="75" t="s">
        <v>1987</v>
      </c>
      <c r="K128" s="75" t="s">
        <v>1986</v>
      </c>
      <c r="L128" s="75" t="s">
        <v>3337</v>
      </c>
      <c r="M128" s="75" t="s">
        <v>3338</v>
      </c>
      <c r="N128" s="75" t="s">
        <v>1988</v>
      </c>
      <c r="O128" s="75" t="s">
        <v>1989</v>
      </c>
      <c r="P128" s="75" t="s">
        <v>1990</v>
      </c>
      <c r="Q128" s="75" t="s">
        <v>1991</v>
      </c>
      <c r="R128" s="74" t="s">
        <v>2552</v>
      </c>
      <c r="S128" s="74"/>
      <c r="T128" s="74"/>
    </row>
    <row r="129" spans="1:20">
      <c r="A129" s="69" t="s">
        <v>3339</v>
      </c>
      <c r="B129" s="70">
        <v>124</v>
      </c>
      <c r="C129" s="75" t="s">
        <v>2006</v>
      </c>
      <c r="D129" s="76">
        <v>138</v>
      </c>
      <c r="E129" s="75" t="s">
        <v>2007</v>
      </c>
      <c r="F129" s="75" t="s">
        <v>2008</v>
      </c>
      <c r="G129" s="75" t="s">
        <v>3340</v>
      </c>
      <c r="H129" s="75" t="s">
        <v>2404</v>
      </c>
      <c r="I129" s="75" t="s">
        <v>3341</v>
      </c>
      <c r="J129" s="75" t="s">
        <v>2010</v>
      </c>
      <c r="K129" s="75" t="s">
        <v>2009</v>
      </c>
      <c r="L129" s="75" t="s">
        <v>3342</v>
      </c>
      <c r="M129" s="75" t="s">
        <v>3343</v>
      </c>
      <c r="N129" s="75" t="s">
        <v>2011</v>
      </c>
      <c r="O129" s="75" t="s">
        <v>2012</v>
      </c>
      <c r="P129" s="75" t="s">
        <v>2013</v>
      </c>
      <c r="Q129" s="75" t="s">
        <v>2014</v>
      </c>
      <c r="R129" s="74" t="s">
        <v>2554</v>
      </c>
      <c r="S129" s="74"/>
      <c r="T129" s="74"/>
    </row>
    <row r="130" spans="1:20">
      <c r="A130" s="69" t="s">
        <v>3344</v>
      </c>
      <c r="B130" s="70">
        <v>125</v>
      </c>
      <c r="C130" s="75" t="s">
        <v>2018</v>
      </c>
      <c r="D130" s="76">
        <v>139</v>
      </c>
      <c r="E130" s="75" t="s">
        <v>2019</v>
      </c>
      <c r="F130" s="75" t="s">
        <v>2020</v>
      </c>
      <c r="G130" s="75" t="s">
        <v>3345</v>
      </c>
      <c r="H130" s="75" t="s">
        <v>2405</v>
      </c>
      <c r="I130" s="75" t="s">
        <v>3346</v>
      </c>
      <c r="J130" s="75" t="s">
        <v>2022</v>
      </c>
      <c r="K130" s="75" t="s">
        <v>2021</v>
      </c>
      <c r="L130" s="75" t="s">
        <v>3347</v>
      </c>
      <c r="M130" s="75" t="s">
        <v>3348</v>
      </c>
      <c r="N130" s="75" t="s">
        <v>2023</v>
      </c>
      <c r="O130" s="75" t="s">
        <v>2024</v>
      </c>
      <c r="P130" s="75" t="s">
        <v>2025</v>
      </c>
      <c r="Q130" s="75" t="s">
        <v>2026</v>
      </c>
      <c r="R130" s="74" t="s">
        <v>2555</v>
      </c>
      <c r="S130" s="74"/>
      <c r="T130" s="74"/>
    </row>
    <row r="131" spans="1:20">
      <c r="A131" s="69" t="s">
        <v>3349</v>
      </c>
      <c r="B131" s="70">
        <v>126</v>
      </c>
      <c r="C131" s="75" t="s">
        <v>1994</v>
      </c>
      <c r="D131" s="76">
        <v>137</v>
      </c>
      <c r="E131" s="75" t="s">
        <v>1995</v>
      </c>
      <c r="F131" s="75" t="s">
        <v>1996</v>
      </c>
      <c r="G131" s="75" t="s">
        <v>3350</v>
      </c>
      <c r="H131" s="75" t="s">
        <v>2403</v>
      </c>
      <c r="I131" s="75" t="s">
        <v>3351</v>
      </c>
      <c r="J131" s="75" t="s">
        <v>1998</v>
      </c>
      <c r="K131" s="75" t="s">
        <v>1997</v>
      </c>
      <c r="L131" s="75" t="s">
        <v>3352</v>
      </c>
      <c r="M131" s="75" t="s">
        <v>3353</v>
      </c>
      <c r="N131" s="75" t="s">
        <v>1999</v>
      </c>
      <c r="O131" s="75" t="s">
        <v>2000</v>
      </c>
      <c r="P131" s="75" t="s">
        <v>2001</v>
      </c>
      <c r="Q131" s="75" t="s">
        <v>2002</v>
      </c>
      <c r="R131" s="74" t="s">
        <v>2553</v>
      </c>
      <c r="S131" s="74"/>
      <c r="T131" s="74"/>
    </row>
    <row r="132" spans="1:20">
      <c r="A132" s="69" t="s">
        <v>3354</v>
      </c>
      <c r="B132" s="70">
        <v>127</v>
      </c>
      <c r="C132" s="75" t="s">
        <v>767</v>
      </c>
      <c r="D132" s="76">
        <v>141</v>
      </c>
      <c r="E132" s="75" t="s">
        <v>2041</v>
      </c>
      <c r="F132" s="75" t="s">
        <v>2042</v>
      </c>
      <c r="G132" s="75" t="s">
        <v>3355</v>
      </c>
      <c r="H132" s="75" t="s">
        <v>2407</v>
      </c>
      <c r="I132" s="75" t="s">
        <v>3356</v>
      </c>
      <c r="J132" s="75" t="s">
        <v>2044</v>
      </c>
      <c r="K132" s="75" t="s">
        <v>2043</v>
      </c>
      <c r="L132" s="75" t="s">
        <v>3357</v>
      </c>
      <c r="M132" s="75" t="s">
        <v>3358</v>
      </c>
      <c r="N132" s="75" t="s">
        <v>2045</v>
      </c>
      <c r="O132" s="75" t="s">
        <v>2046</v>
      </c>
      <c r="P132" s="75" t="s">
        <v>2047</v>
      </c>
      <c r="Q132" s="75" t="s">
        <v>2048</v>
      </c>
      <c r="R132" s="74" t="s">
        <v>2557</v>
      </c>
      <c r="S132" s="74"/>
      <c r="T132" s="74"/>
    </row>
    <row r="133" spans="1:20">
      <c r="A133" s="69" t="s">
        <v>3359</v>
      </c>
      <c r="B133" s="70">
        <v>128</v>
      </c>
      <c r="C133" s="75" t="s">
        <v>2029</v>
      </c>
      <c r="D133" s="76">
        <v>140</v>
      </c>
      <c r="E133" s="75" t="s">
        <v>2030</v>
      </c>
      <c r="F133" s="75" t="s">
        <v>2031</v>
      </c>
      <c r="G133" s="75" t="s">
        <v>3360</v>
      </c>
      <c r="H133" s="75" t="s">
        <v>2406</v>
      </c>
      <c r="I133" s="75" t="s">
        <v>3361</v>
      </c>
      <c r="J133" s="75" t="s">
        <v>2033</v>
      </c>
      <c r="K133" s="75" t="s">
        <v>2032</v>
      </c>
      <c r="L133" s="75" t="s">
        <v>3362</v>
      </c>
      <c r="M133" s="75" t="s">
        <v>3363</v>
      </c>
      <c r="N133" s="75" t="s">
        <v>2034</v>
      </c>
      <c r="O133" s="75" t="s">
        <v>2035</v>
      </c>
      <c r="P133" s="75" t="s">
        <v>2036</v>
      </c>
      <c r="Q133" s="75" t="s">
        <v>2037</v>
      </c>
      <c r="R133" s="74" t="s">
        <v>2556</v>
      </c>
      <c r="S133" s="74"/>
      <c r="T133" s="74"/>
    </row>
    <row r="134" spans="1:20">
      <c r="A134" s="69" t="s">
        <v>3364</v>
      </c>
      <c r="B134" s="70">
        <v>129</v>
      </c>
      <c r="C134" s="75" t="s">
        <v>1622</v>
      </c>
      <c r="D134" s="76">
        <v>103</v>
      </c>
      <c r="E134" s="75" t="s">
        <v>1623</v>
      </c>
      <c r="F134" s="75" t="s">
        <v>1624</v>
      </c>
      <c r="G134" s="75" t="s">
        <v>3365</v>
      </c>
      <c r="H134" s="75" t="s">
        <v>2369</v>
      </c>
      <c r="I134" s="75" t="s">
        <v>3366</v>
      </c>
      <c r="J134" s="75" t="s">
        <v>1626</v>
      </c>
      <c r="K134" s="75" t="s">
        <v>1625</v>
      </c>
      <c r="L134" s="75" t="s">
        <v>3367</v>
      </c>
      <c r="M134" s="75" t="s">
        <v>3368</v>
      </c>
      <c r="N134" s="75" t="s">
        <v>1627</v>
      </c>
      <c r="O134" s="75" t="s">
        <v>1628</v>
      </c>
      <c r="P134" s="75" t="s">
        <v>1629</v>
      </c>
      <c r="Q134" s="75" t="s">
        <v>1630</v>
      </c>
      <c r="R134" s="74" t="s">
        <v>2519</v>
      </c>
      <c r="S134" s="74"/>
      <c r="T134" s="74"/>
    </row>
    <row r="135" spans="1:20">
      <c r="A135" s="69" t="s">
        <v>3369</v>
      </c>
      <c r="B135" s="70">
        <v>130</v>
      </c>
      <c r="C135" s="75" t="s">
        <v>937</v>
      </c>
      <c r="D135" s="76">
        <v>44</v>
      </c>
      <c r="E135" s="75" t="s">
        <v>938</v>
      </c>
      <c r="F135" s="75" t="s">
        <v>939</v>
      </c>
      <c r="G135" s="75" t="s">
        <v>3370</v>
      </c>
      <c r="H135" s="75" t="s">
        <v>2310</v>
      </c>
      <c r="I135" s="75" t="s">
        <v>3371</v>
      </c>
      <c r="J135" s="75" t="s">
        <v>941</v>
      </c>
      <c r="K135" s="75" t="s">
        <v>940</v>
      </c>
      <c r="L135" s="75" t="s">
        <v>3372</v>
      </c>
      <c r="M135" s="75" t="s">
        <v>3373</v>
      </c>
      <c r="N135" s="75" t="s">
        <v>942</v>
      </c>
      <c r="O135" s="75" t="s">
        <v>943</v>
      </c>
      <c r="P135" s="75" t="s">
        <v>944</v>
      </c>
      <c r="Q135" s="75" t="s">
        <v>945</v>
      </c>
      <c r="R135" s="74" t="s">
        <v>2460</v>
      </c>
      <c r="S135" s="74"/>
      <c r="T135" s="74"/>
    </row>
    <row r="136" spans="1:20">
      <c r="A136" s="69" t="s">
        <v>3374</v>
      </c>
      <c r="B136" s="70">
        <v>131</v>
      </c>
      <c r="C136" s="75" t="s">
        <v>1773</v>
      </c>
      <c r="D136" s="76">
        <v>117</v>
      </c>
      <c r="E136" s="75" t="s">
        <v>1774</v>
      </c>
      <c r="F136" s="75" t="s">
        <v>1775</v>
      </c>
      <c r="G136" s="75" t="s">
        <v>3375</v>
      </c>
      <c r="H136" s="75" t="s">
        <v>2383</v>
      </c>
      <c r="I136" s="75" t="s">
        <v>3376</v>
      </c>
      <c r="J136" s="75" t="s">
        <v>1777</v>
      </c>
      <c r="K136" s="75" t="s">
        <v>1776</v>
      </c>
      <c r="L136" s="75" t="s">
        <v>3377</v>
      </c>
      <c r="M136" s="75" t="s">
        <v>3378</v>
      </c>
      <c r="N136" s="75" t="s">
        <v>1778</v>
      </c>
      <c r="O136" s="75" t="s">
        <v>1779</v>
      </c>
      <c r="P136" s="75" t="s">
        <v>1780</v>
      </c>
      <c r="Q136" s="75" t="s">
        <v>1781</v>
      </c>
      <c r="R136" s="74" t="s">
        <v>2533</v>
      </c>
      <c r="S136" s="74"/>
      <c r="T136" s="74"/>
    </row>
    <row r="137" spans="1:20">
      <c r="A137" s="69" t="s">
        <v>3379</v>
      </c>
      <c r="B137" s="70">
        <v>132</v>
      </c>
      <c r="C137" s="75" t="s">
        <v>1937</v>
      </c>
      <c r="D137" s="76">
        <v>132</v>
      </c>
      <c r="E137" s="75" t="s">
        <v>1938</v>
      </c>
      <c r="F137" s="75" t="s">
        <v>1939</v>
      </c>
      <c r="G137" s="75" t="s">
        <v>3380</v>
      </c>
      <c r="H137" s="75" t="s">
        <v>2398</v>
      </c>
      <c r="I137" s="75" t="s">
        <v>3381</v>
      </c>
      <c r="J137" s="75" t="s">
        <v>1941</v>
      </c>
      <c r="K137" s="75" t="s">
        <v>1940</v>
      </c>
      <c r="L137" s="75" t="s">
        <v>3382</v>
      </c>
      <c r="M137" s="75" t="s">
        <v>3383</v>
      </c>
      <c r="N137" s="75" t="s">
        <v>1942</v>
      </c>
      <c r="O137" s="75" t="s">
        <v>1943</v>
      </c>
      <c r="P137" s="75" t="s">
        <v>1944</v>
      </c>
      <c r="Q137" s="75" t="s">
        <v>1945</v>
      </c>
      <c r="R137" s="74" t="s">
        <v>2548</v>
      </c>
      <c r="S137" s="74"/>
      <c r="T137" s="74"/>
    </row>
    <row r="138" spans="1:20">
      <c r="A138" s="69" t="s">
        <v>431</v>
      </c>
      <c r="B138" s="70">
        <v>133</v>
      </c>
      <c r="C138" s="75" t="s">
        <v>617</v>
      </c>
      <c r="D138" s="76">
        <v>76</v>
      </c>
      <c r="E138" s="75" t="s">
        <v>431</v>
      </c>
      <c r="F138" s="75" t="s">
        <v>1329</v>
      </c>
      <c r="G138" s="75" t="s">
        <v>3384</v>
      </c>
      <c r="H138" s="75" t="s">
        <v>2342</v>
      </c>
      <c r="I138" s="75" t="s">
        <v>3385</v>
      </c>
      <c r="J138" s="75" t="s">
        <v>1331</v>
      </c>
      <c r="K138" s="75" t="s">
        <v>1330</v>
      </c>
      <c r="L138" s="75" t="s">
        <v>3386</v>
      </c>
      <c r="M138" s="75" t="s">
        <v>3387</v>
      </c>
      <c r="N138" s="75" t="s">
        <v>1332</v>
      </c>
      <c r="O138" s="75" t="s">
        <v>1333</v>
      </c>
      <c r="P138" s="75" t="s">
        <v>1334</v>
      </c>
      <c r="Q138" s="75" t="s">
        <v>1335</v>
      </c>
      <c r="R138" s="74" t="s">
        <v>2492</v>
      </c>
      <c r="S138" s="74"/>
      <c r="T138" s="74"/>
    </row>
    <row r="139" spans="1:20">
      <c r="A139" s="69" t="s">
        <v>3388</v>
      </c>
      <c r="B139" s="70">
        <v>134</v>
      </c>
      <c r="C139" s="75" t="s">
        <v>856</v>
      </c>
      <c r="D139" s="76">
        <v>37</v>
      </c>
      <c r="E139" s="75" t="s">
        <v>857</v>
      </c>
      <c r="F139" s="75" t="s">
        <v>858</v>
      </c>
      <c r="G139" s="75" t="s">
        <v>3389</v>
      </c>
      <c r="H139" s="75" t="s">
        <v>2303</v>
      </c>
      <c r="I139" s="75" t="s">
        <v>3390</v>
      </c>
      <c r="J139" s="75" t="s">
        <v>860</v>
      </c>
      <c r="K139" s="75" t="s">
        <v>859</v>
      </c>
      <c r="L139" s="75" t="s">
        <v>3391</v>
      </c>
      <c r="M139" s="75" t="s">
        <v>3392</v>
      </c>
      <c r="N139" s="75" t="s">
        <v>861</v>
      </c>
      <c r="O139" s="75" t="s">
        <v>862</v>
      </c>
      <c r="P139" s="75" t="s">
        <v>863</v>
      </c>
      <c r="Q139" s="75" t="s">
        <v>864</v>
      </c>
      <c r="R139" s="74" t="s">
        <v>2453</v>
      </c>
      <c r="S139" s="74"/>
      <c r="T139" s="74"/>
    </row>
    <row r="140" spans="1:20">
      <c r="A140" s="69" t="s">
        <v>3393</v>
      </c>
      <c r="B140" s="70">
        <v>135</v>
      </c>
      <c r="C140" s="75" t="s">
        <v>524</v>
      </c>
      <c r="D140" s="76">
        <v>36</v>
      </c>
      <c r="E140" s="75" t="s">
        <v>844</v>
      </c>
      <c r="F140" s="75" t="s">
        <v>845</v>
      </c>
      <c r="G140" s="75" t="s">
        <v>3394</v>
      </c>
      <c r="H140" s="75" t="s">
        <v>2302</v>
      </c>
      <c r="I140" s="75" t="s">
        <v>3395</v>
      </c>
      <c r="J140" s="75" t="s">
        <v>847</v>
      </c>
      <c r="K140" s="75" t="s">
        <v>846</v>
      </c>
      <c r="L140" s="75" t="s">
        <v>3396</v>
      </c>
      <c r="M140" s="75" t="s">
        <v>3397</v>
      </c>
      <c r="N140" s="75" t="s">
        <v>848</v>
      </c>
      <c r="O140" s="75" t="s">
        <v>849</v>
      </c>
      <c r="P140" s="75" t="s">
        <v>850</v>
      </c>
      <c r="Q140" s="75" t="s">
        <v>851</v>
      </c>
      <c r="R140" s="74" t="s">
        <v>2452</v>
      </c>
      <c r="S140" s="74"/>
      <c r="T140" s="74"/>
    </row>
    <row r="141" spans="1:20">
      <c r="A141" s="69" t="s">
        <v>3398</v>
      </c>
      <c r="B141" s="70">
        <v>136</v>
      </c>
      <c r="C141" s="75" t="s">
        <v>631</v>
      </c>
      <c r="D141" s="76">
        <v>20</v>
      </c>
      <c r="E141" s="75" t="s">
        <v>632</v>
      </c>
      <c r="F141" s="75" t="s">
        <v>633</v>
      </c>
      <c r="G141" s="75" t="s">
        <v>3399</v>
      </c>
      <c r="H141" s="75" t="s">
        <v>2286</v>
      </c>
      <c r="I141" s="75" t="s">
        <v>3400</v>
      </c>
      <c r="J141" s="75" t="s">
        <v>635</v>
      </c>
      <c r="K141" s="75" t="s">
        <v>634</v>
      </c>
      <c r="L141" s="75" t="s">
        <v>3401</v>
      </c>
      <c r="M141" s="75" t="s">
        <v>3402</v>
      </c>
      <c r="N141" s="75" t="s">
        <v>636</v>
      </c>
      <c r="O141" s="75" t="s">
        <v>637</v>
      </c>
      <c r="P141" s="75" t="s">
        <v>638</v>
      </c>
      <c r="Q141" s="75" t="s">
        <v>639</v>
      </c>
      <c r="R141" s="74" t="s">
        <v>2436</v>
      </c>
      <c r="S141" s="74"/>
      <c r="T141" s="74"/>
    </row>
    <row r="142" spans="1:20">
      <c r="A142" s="69" t="s">
        <v>3403</v>
      </c>
      <c r="B142" s="70">
        <v>137</v>
      </c>
      <c r="C142" s="75" t="s">
        <v>1506</v>
      </c>
      <c r="D142" s="76">
        <v>92</v>
      </c>
      <c r="E142" s="75" t="s">
        <v>1507</v>
      </c>
      <c r="F142" s="75" t="s">
        <v>1508</v>
      </c>
      <c r="G142" s="75" t="s">
        <v>3404</v>
      </c>
      <c r="H142" s="75" t="s">
        <v>2358</v>
      </c>
      <c r="I142" s="75" t="s">
        <v>3405</v>
      </c>
      <c r="J142" s="75" t="s">
        <v>1510</v>
      </c>
      <c r="K142" s="75" t="s">
        <v>1509</v>
      </c>
      <c r="L142" s="75" t="s">
        <v>3406</v>
      </c>
      <c r="M142" s="75" t="s">
        <v>3407</v>
      </c>
      <c r="N142" s="75" t="s">
        <v>1511</v>
      </c>
      <c r="O142" s="75" t="s">
        <v>1512</v>
      </c>
      <c r="P142" s="75" t="s">
        <v>1513</v>
      </c>
      <c r="Q142" s="75" t="s">
        <v>1514</v>
      </c>
      <c r="R142" s="74" t="s">
        <v>2508</v>
      </c>
      <c r="S142" s="74"/>
      <c r="T142" s="74"/>
    </row>
    <row r="143" spans="1:20">
      <c r="A143" s="69" t="s">
        <v>3408</v>
      </c>
      <c r="B143" s="70">
        <v>138</v>
      </c>
      <c r="C143" s="75" t="s">
        <v>781</v>
      </c>
      <c r="D143" s="76">
        <v>150</v>
      </c>
      <c r="E143" s="75" t="s">
        <v>2144</v>
      </c>
      <c r="F143" s="75" t="s">
        <v>2145</v>
      </c>
      <c r="G143" s="75" t="s">
        <v>3409</v>
      </c>
      <c r="H143" s="75" t="s">
        <v>2416</v>
      </c>
      <c r="I143" s="75" t="s">
        <v>3410</v>
      </c>
      <c r="J143" s="75" t="s">
        <v>2147</v>
      </c>
      <c r="K143" s="75" t="s">
        <v>2146</v>
      </c>
      <c r="L143" s="75" t="s">
        <v>3411</v>
      </c>
      <c r="M143" s="75" t="s">
        <v>3412</v>
      </c>
      <c r="N143" s="75" t="s">
        <v>2148</v>
      </c>
      <c r="O143" s="75" t="s">
        <v>2149</v>
      </c>
      <c r="P143" s="75" t="s">
        <v>2150</v>
      </c>
      <c r="Q143" s="75" t="s">
        <v>2151</v>
      </c>
      <c r="R143" s="74" t="s">
        <v>2566</v>
      </c>
      <c r="S143" s="74"/>
      <c r="T143" s="74"/>
    </row>
    <row r="144" spans="1:20">
      <c r="A144" s="69" t="s">
        <v>3413</v>
      </c>
      <c r="B144" s="70">
        <v>139</v>
      </c>
      <c r="C144" s="75" t="s">
        <v>1588</v>
      </c>
      <c r="D144" s="76">
        <v>100</v>
      </c>
      <c r="E144" s="75" t="s">
        <v>1589</v>
      </c>
      <c r="F144" s="75" t="s">
        <v>1590</v>
      </c>
      <c r="G144" s="75" t="s">
        <v>3414</v>
      </c>
      <c r="H144" s="75" t="s">
        <v>2366</v>
      </c>
      <c r="I144" s="75" t="s">
        <v>3415</v>
      </c>
      <c r="J144" s="75" t="s">
        <v>1592</v>
      </c>
      <c r="K144" s="75" t="s">
        <v>1591</v>
      </c>
      <c r="L144" s="75" t="s">
        <v>3416</v>
      </c>
      <c r="M144" s="75" t="s">
        <v>3417</v>
      </c>
      <c r="N144" s="75" t="s">
        <v>1593</v>
      </c>
      <c r="O144" s="75" t="s">
        <v>1594</v>
      </c>
      <c r="P144" s="75" t="s">
        <v>1595</v>
      </c>
      <c r="Q144" s="75" t="s">
        <v>1596</v>
      </c>
      <c r="R144" s="74" t="s">
        <v>2516</v>
      </c>
      <c r="S144" s="74"/>
      <c r="T144" s="74"/>
    </row>
    <row r="145" spans="1:20">
      <c r="A145" s="69" t="s">
        <v>3418</v>
      </c>
      <c r="B145" s="70">
        <v>140</v>
      </c>
      <c r="C145" s="75" t="s">
        <v>1675</v>
      </c>
      <c r="D145" s="76">
        <v>108</v>
      </c>
      <c r="E145" s="75" t="s">
        <v>1676</v>
      </c>
      <c r="F145" s="75" t="s">
        <v>1677</v>
      </c>
      <c r="G145" s="75" t="s">
        <v>3419</v>
      </c>
      <c r="H145" s="75" t="s">
        <v>2374</v>
      </c>
      <c r="I145" s="75" t="s">
        <v>3420</v>
      </c>
      <c r="J145" s="75" t="s">
        <v>1679</v>
      </c>
      <c r="K145" s="75" t="s">
        <v>1678</v>
      </c>
      <c r="L145" s="75" t="s">
        <v>3421</v>
      </c>
      <c r="M145" s="75" t="s">
        <v>3422</v>
      </c>
      <c r="N145" s="75" t="s">
        <v>1680</v>
      </c>
      <c r="O145" s="75" t="s">
        <v>1681</v>
      </c>
      <c r="P145" s="75" t="s">
        <v>1682</v>
      </c>
      <c r="Q145" s="75" t="s">
        <v>1683</v>
      </c>
      <c r="R145" s="74" t="s">
        <v>2524</v>
      </c>
      <c r="S145" s="74"/>
      <c r="T145" s="74"/>
    </row>
    <row r="146" spans="1:20">
      <c r="A146" s="69" t="s">
        <v>3423</v>
      </c>
      <c r="B146" s="70">
        <v>141</v>
      </c>
      <c r="C146" s="75" t="s">
        <v>1863</v>
      </c>
      <c r="D146" s="76">
        <v>125</v>
      </c>
      <c r="E146" s="75" t="s">
        <v>34</v>
      </c>
      <c r="F146" s="75" t="s">
        <v>1864</v>
      </c>
      <c r="G146" s="75" t="s">
        <v>3424</v>
      </c>
      <c r="H146" s="75" t="s">
        <v>2391</v>
      </c>
      <c r="I146" s="75" t="s">
        <v>3425</v>
      </c>
      <c r="J146" s="75" t="s">
        <v>1866</v>
      </c>
      <c r="K146" s="75" t="s">
        <v>1865</v>
      </c>
      <c r="L146" s="75" t="s">
        <v>3426</v>
      </c>
      <c r="M146" s="75" t="s">
        <v>3427</v>
      </c>
      <c r="N146" s="75" t="s">
        <v>1867</v>
      </c>
      <c r="O146" s="75" t="s">
        <v>1868</v>
      </c>
      <c r="P146" s="75" t="s">
        <v>1869</v>
      </c>
      <c r="Q146" s="75" t="s">
        <v>1870</v>
      </c>
      <c r="R146" s="74" t="s">
        <v>2541</v>
      </c>
      <c r="S146" s="74"/>
      <c r="T146" s="74"/>
    </row>
    <row r="147" spans="1:20">
      <c r="A147" s="69" t="s">
        <v>3428</v>
      </c>
      <c r="B147" s="70">
        <v>142</v>
      </c>
      <c r="C147" s="75" t="s">
        <v>757</v>
      </c>
      <c r="D147" s="76">
        <v>29</v>
      </c>
      <c r="E147" s="75" t="s">
        <v>758</v>
      </c>
      <c r="F147" s="75" t="s">
        <v>759</v>
      </c>
      <c r="G147" s="75" t="s">
        <v>3429</v>
      </c>
      <c r="H147" s="75" t="s">
        <v>2295</v>
      </c>
      <c r="I147" s="75" t="s">
        <v>3430</v>
      </c>
      <c r="J147" s="75" t="s">
        <v>761</v>
      </c>
      <c r="K147" s="75" t="s">
        <v>760</v>
      </c>
      <c r="L147" s="75" t="s">
        <v>3431</v>
      </c>
      <c r="M147" s="75" t="s">
        <v>3432</v>
      </c>
      <c r="N147" s="75" t="s">
        <v>762</v>
      </c>
      <c r="O147" s="75" t="s">
        <v>763</v>
      </c>
      <c r="P147" s="75" t="s">
        <v>764</v>
      </c>
      <c r="Q147" s="75" t="s">
        <v>765</v>
      </c>
      <c r="R147" s="74" t="s">
        <v>2445</v>
      </c>
      <c r="S147" s="74"/>
      <c r="T147" s="74"/>
    </row>
    <row r="148" spans="1:20">
      <c r="A148" s="69" t="s">
        <v>3433</v>
      </c>
      <c r="B148" s="70">
        <v>143</v>
      </c>
      <c r="C148" s="75" t="s">
        <v>36</v>
      </c>
      <c r="D148" s="76">
        <v>15</v>
      </c>
      <c r="E148" s="75" t="s">
        <v>566</v>
      </c>
      <c r="F148" s="75" t="s">
        <v>567</v>
      </c>
      <c r="G148" s="75" t="s">
        <v>3434</v>
      </c>
      <c r="H148" s="75" t="s">
        <v>2281</v>
      </c>
      <c r="I148" s="75" t="s">
        <v>3435</v>
      </c>
      <c r="J148" s="75" t="s">
        <v>569</v>
      </c>
      <c r="K148" s="75" t="s">
        <v>568</v>
      </c>
      <c r="L148" s="75" t="s">
        <v>3436</v>
      </c>
      <c r="M148" s="75" t="s">
        <v>3437</v>
      </c>
      <c r="N148" s="75" t="s">
        <v>570</v>
      </c>
      <c r="O148" s="75" t="s">
        <v>571</v>
      </c>
      <c r="P148" s="75" t="s">
        <v>572</v>
      </c>
      <c r="Q148" s="75" t="s">
        <v>573</v>
      </c>
      <c r="R148" s="74" t="s">
        <v>2431</v>
      </c>
      <c r="S148" s="74"/>
      <c r="T148" s="74"/>
    </row>
    <row r="149" spans="1:20">
      <c r="A149" s="69" t="s">
        <v>3438</v>
      </c>
      <c r="B149" s="70">
        <v>144</v>
      </c>
      <c r="C149" s="75" t="s">
        <v>498</v>
      </c>
      <c r="D149" s="76">
        <v>24</v>
      </c>
      <c r="E149" s="75" t="s">
        <v>686</v>
      </c>
      <c r="F149" s="75" t="s">
        <v>687</v>
      </c>
      <c r="G149" s="75" t="s">
        <v>3439</v>
      </c>
      <c r="H149" s="75" t="s">
        <v>2290</v>
      </c>
      <c r="I149" s="75" t="s">
        <v>3440</v>
      </c>
      <c r="J149" s="75" t="s">
        <v>689</v>
      </c>
      <c r="K149" s="75" t="s">
        <v>688</v>
      </c>
      <c r="L149" s="75" t="s">
        <v>3441</v>
      </c>
      <c r="M149" s="75" t="s">
        <v>3442</v>
      </c>
      <c r="N149" s="75" t="s">
        <v>690</v>
      </c>
      <c r="O149" s="75" t="s">
        <v>691</v>
      </c>
      <c r="P149" s="75" t="s">
        <v>692</v>
      </c>
      <c r="Q149" s="75" t="s">
        <v>693</v>
      </c>
      <c r="R149" s="74" t="s">
        <v>2440</v>
      </c>
      <c r="S149" s="74"/>
      <c r="T149" s="74"/>
    </row>
    <row r="150" spans="1:20">
      <c r="A150" s="69" t="s">
        <v>3443</v>
      </c>
      <c r="B150" s="70">
        <v>145</v>
      </c>
      <c r="C150" s="75" t="s">
        <v>728</v>
      </c>
      <c r="D150" s="76">
        <v>27</v>
      </c>
      <c r="E150" s="75" t="s">
        <v>729</v>
      </c>
      <c r="F150" s="75" t="s">
        <v>730</v>
      </c>
      <c r="G150" s="75" t="s">
        <v>3444</v>
      </c>
      <c r="H150" s="75" t="s">
        <v>2293</v>
      </c>
      <c r="I150" s="75" t="s">
        <v>3445</v>
      </c>
      <c r="J150" s="75" t="s">
        <v>732</v>
      </c>
      <c r="K150" s="75" t="s">
        <v>731</v>
      </c>
      <c r="L150" s="75" t="s">
        <v>3446</v>
      </c>
      <c r="M150" s="75" t="s">
        <v>3447</v>
      </c>
      <c r="N150" s="75" t="s">
        <v>733</v>
      </c>
      <c r="O150" s="75" t="s">
        <v>734</v>
      </c>
      <c r="P150" s="75" t="s">
        <v>735</v>
      </c>
      <c r="Q150" s="75" t="s">
        <v>736</v>
      </c>
      <c r="R150" s="74" t="s">
        <v>2443</v>
      </c>
      <c r="S150" s="74"/>
      <c r="T150" s="74"/>
    </row>
    <row r="151" spans="1:20">
      <c r="A151" s="69" t="s">
        <v>3448</v>
      </c>
      <c r="B151" s="70">
        <v>146</v>
      </c>
      <c r="C151" s="75" t="s">
        <v>642</v>
      </c>
      <c r="D151" s="76">
        <v>86</v>
      </c>
      <c r="E151" s="75" t="s">
        <v>1439</v>
      </c>
      <c r="F151" s="75" t="s">
        <v>1440</v>
      </c>
      <c r="G151" s="75" t="s">
        <v>3449</v>
      </c>
      <c r="H151" s="75" t="s">
        <v>2352</v>
      </c>
      <c r="I151" s="75" t="s">
        <v>3450</v>
      </c>
      <c r="J151" s="75" t="s">
        <v>1442</v>
      </c>
      <c r="K151" s="75" t="s">
        <v>1441</v>
      </c>
      <c r="L151" s="75" t="s">
        <v>3451</v>
      </c>
      <c r="M151" s="75" t="s">
        <v>3452</v>
      </c>
      <c r="N151" s="75" t="s">
        <v>1443</v>
      </c>
      <c r="O151" s="75" t="s">
        <v>1444</v>
      </c>
      <c r="P151" s="75" t="s">
        <v>1445</v>
      </c>
      <c r="Q151" s="75" t="s">
        <v>1446</v>
      </c>
      <c r="R151" s="74" t="s">
        <v>2502</v>
      </c>
      <c r="S151" s="74"/>
      <c r="T151" s="74"/>
    </row>
    <row r="152" spans="1:20">
      <c r="A152" s="69" t="s">
        <v>3453</v>
      </c>
      <c r="B152" s="70">
        <v>147</v>
      </c>
      <c r="C152" s="75" t="s">
        <v>26</v>
      </c>
      <c r="D152" s="76">
        <v>5</v>
      </c>
      <c r="E152" s="75" t="s">
        <v>432</v>
      </c>
      <c r="F152" s="75" t="s">
        <v>433</v>
      </c>
      <c r="G152" s="75" t="s">
        <v>3454</v>
      </c>
      <c r="H152" s="75" t="s">
        <v>2271</v>
      </c>
      <c r="I152" s="75" t="s">
        <v>3455</v>
      </c>
      <c r="J152" s="75" t="s">
        <v>435</v>
      </c>
      <c r="K152" s="75" t="s">
        <v>434</v>
      </c>
      <c r="L152" s="75" t="s">
        <v>3456</v>
      </c>
      <c r="M152" s="75" t="s">
        <v>3457</v>
      </c>
      <c r="N152" s="75" t="s">
        <v>436</v>
      </c>
      <c r="O152" s="75" t="s">
        <v>437</v>
      </c>
      <c r="P152" s="75" t="s">
        <v>438</v>
      </c>
      <c r="Q152" s="75" t="s">
        <v>439</v>
      </c>
      <c r="R152" s="74" t="s">
        <v>2421</v>
      </c>
      <c r="S152" s="74"/>
      <c r="T152" s="74"/>
    </row>
    <row r="153" spans="1:20">
      <c r="A153" s="69" t="s">
        <v>3458</v>
      </c>
      <c r="B153" s="70">
        <v>148</v>
      </c>
      <c r="C153" s="75" t="s">
        <v>987</v>
      </c>
      <c r="D153" s="76">
        <v>48</v>
      </c>
      <c r="E153" s="75" t="s">
        <v>988</v>
      </c>
      <c r="F153" s="75" t="s">
        <v>989</v>
      </c>
      <c r="G153" s="75" t="s">
        <v>3459</v>
      </c>
      <c r="H153" s="75" t="s">
        <v>2314</v>
      </c>
      <c r="I153" s="75" t="s">
        <v>3460</v>
      </c>
      <c r="J153" s="75" t="s">
        <v>991</v>
      </c>
      <c r="K153" s="75" t="s">
        <v>990</v>
      </c>
      <c r="L153" s="75" t="s">
        <v>3461</v>
      </c>
      <c r="M153" s="75" t="s">
        <v>3462</v>
      </c>
      <c r="N153" s="75" t="s">
        <v>992</v>
      </c>
      <c r="O153" s="75" t="s">
        <v>993</v>
      </c>
      <c r="P153" s="75" t="s">
        <v>994</v>
      </c>
      <c r="Q153" s="75" t="s">
        <v>995</v>
      </c>
      <c r="R153" s="74" t="s">
        <v>2464</v>
      </c>
      <c r="S153" s="74"/>
      <c r="T153" s="74"/>
    </row>
    <row r="154" spans="1:20">
      <c r="A154" s="69" t="s">
        <v>3463</v>
      </c>
      <c r="B154" s="70">
        <v>149</v>
      </c>
      <c r="C154" s="75" t="s">
        <v>551</v>
      </c>
      <c r="D154" s="76">
        <v>41</v>
      </c>
      <c r="E154" s="75" t="s">
        <v>904</v>
      </c>
      <c r="F154" s="75" t="s">
        <v>905</v>
      </c>
      <c r="G154" s="75" t="s">
        <v>3464</v>
      </c>
      <c r="H154" s="75" t="s">
        <v>2307</v>
      </c>
      <c r="I154" s="75" t="s">
        <v>3465</v>
      </c>
      <c r="J154" s="75" t="s">
        <v>907</v>
      </c>
      <c r="K154" s="75" t="s">
        <v>906</v>
      </c>
      <c r="L154" s="75" t="s">
        <v>3466</v>
      </c>
      <c r="M154" s="75" t="s">
        <v>3467</v>
      </c>
      <c r="N154" s="75" t="s">
        <v>908</v>
      </c>
      <c r="O154" s="75" t="s">
        <v>909</v>
      </c>
      <c r="P154" s="75" t="s">
        <v>910</v>
      </c>
      <c r="Q154" s="75" t="s">
        <v>911</v>
      </c>
      <c r="R154" s="74" t="s">
        <v>2457</v>
      </c>
      <c r="S154" s="74"/>
      <c r="T154" s="74"/>
    </row>
    <row r="155" spans="1:20">
      <c r="A155" s="69" t="s">
        <v>904</v>
      </c>
      <c r="B155" s="70">
        <v>150</v>
      </c>
      <c r="C155" s="75" t="s">
        <v>781</v>
      </c>
      <c r="D155" s="76">
        <v>150</v>
      </c>
      <c r="E155" s="75" t="s">
        <v>2144</v>
      </c>
      <c r="F155" s="75" t="s">
        <v>2145</v>
      </c>
      <c r="G155" s="75" t="s">
        <v>3409</v>
      </c>
      <c r="H155" s="75" t="s">
        <v>2416</v>
      </c>
      <c r="I155" s="75" t="s">
        <v>3410</v>
      </c>
      <c r="J155" s="75" t="s">
        <v>2147</v>
      </c>
      <c r="K155" s="75" t="s">
        <v>2146</v>
      </c>
      <c r="L155" s="75" t="s">
        <v>3411</v>
      </c>
      <c r="M155" s="75" t="s">
        <v>3412</v>
      </c>
      <c r="N155" s="75" t="s">
        <v>2148</v>
      </c>
      <c r="O155" s="75" t="s">
        <v>2149</v>
      </c>
      <c r="P155" s="75" t="s">
        <v>2150</v>
      </c>
      <c r="Q155" s="75" t="s">
        <v>2151</v>
      </c>
      <c r="R155" s="74" t="s">
        <v>2566</v>
      </c>
      <c r="S155" s="74"/>
      <c r="T155" s="74"/>
    </row>
    <row r="156" spans="1:20">
      <c r="C156" s="53"/>
      <c r="D156" s="53"/>
      <c r="E156" s="53"/>
      <c r="F156" s="53"/>
      <c r="G156" s="53"/>
      <c r="H156" s="53"/>
      <c r="I156" s="53"/>
      <c r="J156" s="53"/>
      <c r="K156" s="53"/>
      <c r="L156" s="53"/>
      <c r="M156" s="53"/>
      <c r="N156" s="53"/>
      <c r="O156" s="53"/>
      <c r="P156" s="53"/>
      <c r="Q156" s="53"/>
      <c r="R156" s="56"/>
      <c r="S156" s="74"/>
      <c r="T156" s="74"/>
    </row>
    <row r="157" spans="1:20">
      <c r="C157" s="53"/>
      <c r="D157" s="53"/>
      <c r="E157" s="53"/>
      <c r="F157" s="53"/>
      <c r="G157" s="53"/>
      <c r="H157" s="53"/>
      <c r="I157" s="53"/>
      <c r="J157" s="53"/>
      <c r="K157" s="53"/>
      <c r="L157" s="53"/>
      <c r="M157" s="53"/>
      <c r="N157" s="53"/>
      <c r="O157" s="53"/>
      <c r="P157" s="53"/>
      <c r="Q157" s="53"/>
      <c r="R157" s="56"/>
      <c r="S157" s="74"/>
      <c r="T157" s="74"/>
    </row>
    <row r="158" spans="1:20">
      <c r="C158" s="53"/>
      <c r="D158" s="53"/>
      <c r="E158" s="53"/>
      <c r="F158" s="53"/>
      <c r="G158" s="53"/>
      <c r="H158" s="53"/>
      <c r="I158" s="53"/>
      <c r="J158" s="53"/>
      <c r="K158" s="53"/>
      <c r="L158" s="53"/>
      <c r="M158" s="53"/>
      <c r="N158" s="53"/>
      <c r="O158" s="53"/>
      <c r="P158" s="53"/>
      <c r="Q158" s="53"/>
      <c r="R158" s="56"/>
      <c r="S158" s="74"/>
      <c r="T158" s="74"/>
    </row>
    <row r="159" spans="1:20">
      <c r="C159" s="53"/>
      <c r="D159" s="53"/>
      <c r="E159" s="53"/>
      <c r="F159" s="53"/>
      <c r="G159" s="53"/>
      <c r="H159" s="53"/>
      <c r="I159" s="53"/>
      <c r="J159" s="53"/>
      <c r="K159" s="53"/>
      <c r="L159" s="53"/>
      <c r="M159" s="53"/>
      <c r="N159" s="53"/>
      <c r="O159" s="53"/>
      <c r="P159" s="53"/>
      <c r="Q159" s="53"/>
      <c r="R159" s="56"/>
      <c r="S159" s="74"/>
      <c r="T159" s="74"/>
    </row>
    <row r="160" spans="1:20">
      <c r="C160" s="74"/>
      <c r="D160" s="74"/>
      <c r="E160" s="74"/>
      <c r="F160" s="74"/>
      <c r="G160" s="74"/>
      <c r="H160" s="74"/>
      <c r="I160" s="74"/>
      <c r="J160" s="74"/>
      <c r="K160" s="74"/>
      <c r="L160" s="74"/>
      <c r="M160" s="74"/>
      <c r="N160" s="74"/>
      <c r="O160" s="74"/>
      <c r="P160" s="74"/>
      <c r="Q160" s="74"/>
      <c r="R160" s="74"/>
      <c r="S160" s="74"/>
      <c r="T160" s="74"/>
    </row>
    <row r="161" spans="3:20">
      <c r="C161" s="74"/>
      <c r="D161" s="74"/>
      <c r="E161" s="74"/>
      <c r="F161" s="74"/>
      <c r="G161" s="74"/>
      <c r="H161" s="74"/>
      <c r="I161" s="74"/>
      <c r="J161" s="74"/>
      <c r="K161" s="74"/>
      <c r="L161" s="74"/>
      <c r="M161" s="74"/>
      <c r="N161" s="74"/>
      <c r="O161" s="74"/>
      <c r="P161" s="74"/>
      <c r="Q161" s="74"/>
      <c r="R161" s="74"/>
      <c r="S161" s="74"/>
      <c r="T161" s="74"/>
    </row>
    <row r="162" spans="3:20">
      <c r="C162" s="74"/>
      <c r="D162" s="74"/>
      <c r="E162" s="74"/>
      <c r="F162" s="74"/>
      <c r="G162" s="74"/>
      <c r="H162" s="74"/>
      <c r="I162" s="74"/>
      <c r="J162" s="74"/>
      <c r="K162" s="74"/>
      <c r="L162" s="74"/>
      <c r="M162" s="74"/>
      <c r="N162" s="74"/>
      <c r="O162" s="74"/>
      <c r="P162" s="74"/>
      <c r="Q162" s="74"/>
      <c r="R162" s="74"/>
      <c r="S162" s="74"/>
      <c r="T162" s="74"/>
    </row>
    <row r="163" spans="3:20">
      <c r="C163" s="74"/>
      <c r="D163" s="74"/>
      <c r="E163" s="74"/>
      <c r="F163" s="74"/>
      <c r="G163" s="74"/>
      <c r="H163" s="74"/>
      <c r="I163" s="74"/>
      <c r="J163" s="74"/>
      <c r="K163" s="74"/>
      <c r="L163" s="74"/>
      <c r="M163" s="74"/>
      <c r="N163" s="74"/>
      <c r="O163" s="74"/>
      <c r="P163" s="74"/>
      <c r="Q163" s="74"/>
      <c r="R163" s="74"/>
      <c r="S163" s="74"/>
      <c r="T163" s="74"/>
    </row>
    <row r="164" spans="3:20">
      <c r="C164" s="74"/>
      <c r="D164" s="74"/>
      <c r="E164" s="74"/>
      <c r="F164" s="74"/>
      <c r="G164" s="74"/>
      <c r="H164" s="74"/>
      <c r="I164" s="74"/>
      <c r="J164" s="74"/>
      <c r="K164" s="74"/>
      <c r="L164" s="74"/>
      <c r="M164" s="74"/>
      <c r="N164" s="74"/>
      <c r="O164" s="74"/>
      <c r="P164" s="74"/>
      <c r="Q164" s="74"/>
      <c r="R164" s="74"/>
      <c r="S164" s="74"/>
      <c r="T164" s="74"/>
    </row>
    <row r="165" spans="3:20">
      <c r="C165" s="74"/>
      <c r="D165" s="74"/>
      <c r="E165" s="74"/>
      <c r="F165" s="74"/>
      <c r="G165" s="74"/>
      <c r="H165" s="74"/>
      <c r="I165" s="74"/>
      <c r="J165" s="74"/>
      <c r="K165" s="74"/>
      <c r="L165" s="74"/>
      <c r="M165" s="74"/>
      <c r="N165" s="74"/>
      <c r="O165" s="74"/>
      <c r="P165" s="74"/>
      <c r="Q165" s="74"/>
      <c r="R165" s="74"/>
      <c r="S165" s="74"/>
      <c r="T165" s="74"/>
    </row>
    <row r="166" spans="3:20">
      <c r="C166" s="74"/>
      <c r="D166" s="74"/>
      <c r="E166" s="74"/>
      <c r="F166" s="74"/>
      <c r="G166" s="74"/>
      <c r="H166" s="74"/>
      <c r="I166" s="74"/>
      <c r="J166" s="74"/>
      <c r="K166" s="74"/>
      <c r="L166" s="74"/>
      <c r="M166" s="74"/>
      <c r="N166" s="74"/>
      <c r="O166" s="74"/>
      <c r="P166" s="74"/>
      <c r="Q166" s="74"/>
      <c r="R166" s="74"/>
      <c r="S166" s="74"/>
      <c r="T166" s="74"/>
    </row>
    <row r="167" spans="3:20">
      <c r="C167" s="74"/>
      <c r="D167" s="74"/>
      <c r="E167" s="74"/>
      <c r="F167" s="74"/>
      <c r="G167" s="74"/>
      <c r="H167" s="74"/>
      <c r="I167" s="74"/>
      <c r="J167" s="74"/>
      <c r="K167" s="74"/>
      <c r="L167" s="74"/>
      <c r="M167" s="74"/>
      <c r="N167" s="74"/>
      <c r="O167" s="74"/>
      <c r="P167" s="74"/>
      <c r="Q167" s="74"/>
      <c r="R167" s="74"/>
      <c r="S167" s="74"/>
      <c r="T167" s="74"/>
    </row>
    <row r="168" spans="3:20">
      <c r="C168" s="74"/>
      <c r="D168" s="74"/>
      <c r="E168" s="74"/>
      <c r="F168" s="74"/>
      <c r="G168" s="74"/>
      <c r="H168" s="74"/>
      <c r="I168" s="74"/>
      <c r="J168" s="74"/>
      <c r="K168" s="74"/>
      <c r="L168" s="74"/>
      <c r="M168" s="74"/>
      <c r="N168" s="74"/>
      <c r="O168" s="74"/>
      <c r="P168" s="74"/>
      <c r="Q168" s="74"/>
      <c r="R168" s="74"/>
      <c r="S168" s="74"/>
      <c r="T168" s="74"/>
    </row>
    <row r="169" spans="3:20">
      <c r="C169" s="74"/>
      <c r="D169" s="74"/>
      <c r="E169" s="74"/>
      <c r="F169" s="74"/>
      <c r="G169" s="74"/>
      <c r="H169" s="74"/>
      <c r="I169" s="74"/>
      <c r="J169" s="74"/>
      <c r="K169" s="74"/>
      <c r="L169" s="74"/>
      <c r="M169" s="74"/>
      <c r="N169" s="74"/>
      <c r="O169" s="74"/>
      <c r="P169" s="74"/>
      <c r="Q169" s="74"/>
      <c r="R169" s="74"/>
      <c r="S169" s="74"/>
      <c r="T169" s="74"/>
    </row>
    <row r="170" spans="3:20">
      <c r="C170" s="74"/>
      <c r="D170" s="74"/>
      <c r="E170" s="74"/>
      <c r="F170" s="74"/>
      <c r="G170" s="74"/>
      <c r="H170" s="74"/>
      <c r="I170" s="74"/>
      <c r="J170" s="74"/>
      <c r="K170" s="74"/>
      <c r="L170" s="74"/>
      <c r="M170" s="74"/>
      <c r="N170" s="74"/>
      <c r="O170" s="74"/>
      <c r="P170" s="74"/>
      <c r="Q170" s="74"/>
      <c r="R170" s="74"/>
      <c r="S170" s="74"/>
      <c r="T170" s="74"/>
    </row>
    <row r="171" spans="3:20">
      <c r="C171" s="74"/>
      <c r="D171" s="74"/>
      <c r="E171" s="74"/>
      <c r="F171" s="74"/>
      <c r="G171" s="74"/>
      <c r="H171" s="74"/>
      <c r="I171" s="74"/>
      <c r="J171" s="74"/>
      <c r="K171" s="74"/>
      <c r="L171" s="74"/>
      <c r="M171" s="74"/>
      <c r="N171" s="74"/>
      <c r="O171" s="74"/>
      <c r="P171" s="74"/>
      <c r="Q171" s="74"/>
      <c r="R171" s="74"/>
      <c r="S171" s="74"/>
      <c r="T171" s="74"/>
    </row>
    <row r="172" spans="3:20">
      <c r="C172" s="74"/>
      <c r="D172" s="74"/>
      <c r="E172" s="74"/>
      <c r="F172" s="74"/>
      <c r="G172" s="74"/>
      <c r="H172" s="74"/>
      <c r="I172" s="74"/>
      <c r="J172" s="74"/>
      <c r="K172" s="74"/>
      <c r="L172" s="74"/>
      <c r="M172" s="74"/>
      <c r="N172" s="74"/>
      <c r="O172" s="74"/>
      <c r="P172" s="74"/>
      <c r="Q172" s="74"/>
      <c r="R172" s="74"/>
      <c r="S172" s="74"/>
      <c r="T172" s="74"/>
    </row>
    <row r="173" spans="3:20">
      <c r="C173" s="74"/>
      <c r="D173" s="74"/>
      <c r="E173" s="74"/>
      <c r="F173" s="74"/>
      <c r="G173" s="74"/>
      <c r="H173" s="74"/>
      <c r="I173" s="74"/>
      <c r="J173" s="74"/>
      <c r="K173" s="74"/>
      <c r="L173" s="74"/>
      <c r="M173" s="74"/>
      <c r="N173" s="74"/>
      <c r="O173" s="74"/>
      <c r="P173" s="74"/>
      <c r="Q173" s="74"/>
      <c r="R173" s="74"/>
      <c r="S173" s="74"/>
      <c r="T173" s="74"/>
    </row>
    <row r="174" spans="3:20">
      <c r="C174" s="74"/>
      <c r="D174" s="74"/>
      <c r="E174" s="74"/>
      <c r="F174" s="74"/>
      <c r="G174" s="74"/>
      <c r="H174" s="74"/>
      <c r="I174" s="74"/>
      <c r="J174" s="74"/>
      <c r="K174" s="74"/>
      <c r="L174" s="74"/>
      <c r="M174" s="74"/>
      <c r="N174" s="74"/>
      <c r="O174" s="74"/>
      <c r="P174" s="74"/>
      <c r="Q174" s="74"/>
      <c r="R174" s="74"/>
      <c r="S174" s="74"/>
      <c r="T174" s="74"/>
    </row>
    <row r="175" spans="3:20">
      <c r="C175" s="74"/>
      <c r="D175" s="74"/>
      <c r="E175" s="74"/>
      <c r="F175" s="74"/>
      <c r="G175" s="74"/>
      <c r="H175" s="74"/>
      <c r="I175" s="74"/>
      <c r="J175" s="74"/>
      <c r="K175" s="74"/>
      <c r="L175" s="74"/>
      <c r="M175" s="74"/>
      <c r="N175" s="74"/>
      <c r="O175" s="74"/>
      <c r="P175" s="74"/>
      <c r="Q175" s="74"/>
      <c r="R175" s="74"/>
      <c r="S175" s="74"/>
      <c r="T175" s="74"/>
    </row>
    <row r="176" spans="3:20">
      <c r="C176" s="74"/>
      <c r="D176" s="74"/>
      <c r="E176" s="74"/>
      <c r="F176" s="74"/>
      <c r="G176" s="74"/>
      <c r="H176" s="74"/>
      <c r="I176" s="74"/>
      <c r="J176" s="74"/>
      <c r="K176" s="74"/>
      <c r="L176" s="74"/>
      <c r="M176" s="74"/>
      <c r="N176" s="74"/>
      <c r="O176" s="74"/>
      <c r="P176" s="74"/>
      <c r="Q176" s="74"/>
      <c r="R176" s="74"/>
      <c r="S176" s="74"/>
      <c r="T176" s="74"/>
    </row>
    <row r="177" spans="3:20">
      <c r="C177" s="74"/>
      <c r="D177" s="74"/>
      <c r="E177" s="74"/>
      <c r="F177" s="74"/>
      <c r="G177" s="74"/>
      <c r="H177" s="74"/>
      <c r="I177" s="74"/>
      <c r="J177" s="74"/>
      <c r="K177" s="74"/>
      <c r="L177" s="74"/>
      <c r="M177" s="74"/>
      <c r="N177" s="74"/>
      <c r="O177" s="74"/>
      <c r="P177" s="74"/>
      <c r="Q177" s="74"/>
      <c r="R177" s="74"/>
      <c r="S177" s="74"/>
      <c r="T177" s="74"/>
    </row>
    <row r="178" spans="3:20">
      <c r="C178" s="74"/>
      <c r="D178" s="74"/>
      <c r="E178" s="74"/>
      <c r="F178" s="74"/>
      <c r="G178" s="74"/>
      <c r="H178" s="74"/>
      <c r="I178" s="74"/>
      <c r="J178" s="74"/>
      <c r="K178" s="74"/>
      <c r="L178" s="74"/>
      <c r="M178" s="74"/>
      <c r="N178" s="74"/>
      <c r="O178" s="74"/>
      <c r="P178" s="74"/>
      <c r="Q178" s="74"/>
      <c r="R178" s="74"/>
      <c r="S178" s="74"/>
      <c r="T178" s="74"/>
    </row>
    <row r="179" spans="3:20">
      <c r="C179" s="74"/>
      <c r="D179" s="74"/>
      <c r="E179" s="74"/>
      <c r="F179" s="74"/>
      <c r="G179" s="74"/>
      <c r="H179" s="74"/>
      <c r="I179" s="74"/>
      <c r="J179" s="74"/>
      <c r="K179" s="74"/>
      <c r="L179" s="74"/>
      <c r="M179" s="74"/>
      <c r="N179" s="74"/>
      <c r="O179" s="74"/>
      <c r="P179" s="74"/>
      <c r="Q179" s="74"/>
      <c r="R179" s="74"/>
      <c r="S179" s="74"/>
      <c r="T179" s="74"/>
    </row>
  </sheetData>
  <mergeCells count="1">
    <mergeCell ref="A5:B5"/>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4221F-91C3-4EEF-ADA9-FEEE3DC570F6}">
  <dimension ref="A1:AM1687"/>
  <sheetViews>
    <sheetView workbookViewId="0">
      <selection activeCell="N27" sqref="N27:P27"/>
    </sheetView>
  </sheetViews>
  <sheetFormatPr baseColWidth="10" defaultColWidth="8" defaultRowHeight="15"/>
  <cols>
    <col min="1" max="1" width="26.875" style="52" customWidth="1"/>
    <col min="2" max="2" width="88.125" style="52" customWidth="1"/>
    <col min="3" max="3" width="25.125" style="52" customWidth="1"/>
    <col min="4" max="4" width="88.125" style="52" customWidth="1"/>
    <col min="5" max="5" width="51.375" style="52" customWidth="1"/>
    <col min="6" max="6" width="91.375" style="52" customWidth="1"/>
    <col min="7" max="7" width="81.625" style="52" customWidth="1"/>
    <col min="8" max="8" width="61" style="52" customWidth="1"/>
    <col min="9" max="9" width="57" style="52" customWidth="1"/>
    <col min="10" max="10" width="46.75" style="52" customWidth="1"/>
    <col min="11" max="11" width="48.375" style="52" customWidth="1"/>
    <col min="12" max="12" width="46.875" style="52" customWidth="1"/>
    <col min="13" max="13" width="43.375" style="52" customWidth="1"/>
    <col min="14" max="15" width="28.625" style="52" customWidth="1"/>
    <col min="16" max="16" width="86.75" style="52" customWidth="1"/>
    <col min="17" max="31" width="8" style="52"/>
    <col min="32" max="39" width="0" style="27" hidden="1" customWidth="1"/>
    <col min="40" max="16384" width="8" style="52"/>
  </cols>
  <sheetData>
    <row r="1" spans="1:6" ht="27.95" customHeight="1">
      <c r="A1" s="394" t="s">
        <v>2716</v>
      </c>
      <c r="B1" s="394"/>
      <c r="C1" s="394"/>
      <c r="D1" s="394"/>
      <c r="E1" s="80" t="s">
        <v>7197</v>
      </c>
      <c r="F1" s="81"/>
    </row>
    <row r="2" spans="1:6" ht="44.1" customHeight="1">
      <c r="A2" s="46" t="s">
        <v>2727</v>
      </c>
      <c r="B2" s="65">
        <v>1</v>
      </c>
      <c r="C2" s="82" t="s">
        <v>1</v>
      </c>
      <c r="D2" s="396" t="str">
        <f>IFERROR(INDEX($C$28:$C$177,MATCH($B$20,$A$28:$A$177,0)),"Question non trouvée")</f>
        <v>Objectifs EGAlim</v>
      </c>
      <c r="E2" s="31" t="s">
        <v>7198</v>
      </c>
      <c r="F2" s="84"/>
    </row>
    <row r="3" spans="1:6" ht="69.95" customHeight="1">
      <c r="A3" s="85" t="s">
        <v>3468</v>
      </c>
      <c r="B3" s="86" t="str">
        <f>IFERROR(INDEX($D$28:$D$177,MATCH($B$20,$A$28:$A$177,0)),"Question non trouvée")</f>
        <v>Que doit viser un marché alimentaire de restauration collective au regard d’EGAlim ?</v>
      </c>
      <c r="C3" s="87" t="s">
        <v>3469</v>
      </c>
      <c r="D3" s="86" t="str">
        <f>IFERROR(INDEX($E$28:$E$177,MATCH($B$20,$A$28:$A$177,0)),"Question non trouvée")</f>
        <v>Sur le terrain, que dois-tu faire ou vérifier pour « Objectifs EGAlim » ?</v>
      </c>
      <c r="E3" s="83" t="s">
        <v>7199</v>
      </c>
      <c r="F3" s="83"/>
    </row>
    <row r="4" spans="1:6" ht="69.95" customHeight="1" thickBot="1">
      <c r="A4" s="88" t="s">
        <v>3470</v>
      </c>
      <c r="B4" s="89" t="str">
        <f>IFERROR(INDEX($F$28:$F$177,MATCH($B$20,$A$28:$A$177,0)),"Question non trouvée")</f>
        <v>Liste les exigences concrètes pour « Objectifs EGAlim » : règle ou objectif, actions à prévoir, documents/preuves à demander et point de vigilance en exécution. Distingue objectif réglementaire, calcul et pilotage. Repères CFA à faire apparaître : durable; qualité; bio; suivi. Repères PRO à faire apparaître : 50%; 20%; HT; justificatifs; ma cantine.</v>
      </c>
      <c r="C4" s="90" t="s">
        <v>3471</v>
      </c>
      <c r="D4" s="89" t="str">
        <f>IFERROR(INDEX($G$28:$G$177,MATCH($B$20,$A$28:$A$177,0)),"Question non trouvée")</f>
        <v>Réponds avec des mots simples : durable, qualité, bio, suivi. Dis ce que tu fais, ce que tu contrôles et quelle preuve tu gardes.</v>
      </c>
      <c r="E4" s="395" t="s">
        <v>7200</v>
      </c>
      <c r="F4" s="84"/>
    </row>
    <row r="5" spans="1:6" ht="120" customHeight="1" thickBot="1">
      <c r="A5" s="88" t="s">
        <v>3472</v>
      </c>
      <c r="B5" s="91" t="s">
        <v>3473</v>
      </c>
      <c r="C5" s="90" t="s">
        <v>3474</v>
      </c>
      <c r="D5" s="91" t="s">
        <v>3475</v>
      </c>
      <c r="E5" s="83" t="s">
        <v>7201</v>
      </c>
      <c r="F5" s="84"/>
    </row>
    <row r="6" spans="1:6" ht="30" customHeight="1">
      <c r="A6" s="88" t="s">
        <v>3476</v>
      </c>
      <c r="B6" s="92">
        <f>IF($B$5="","",IFERROR(ROUND(SUMIFS($AF$188:$AF$1687,$A$188:$A$1687,$B$20,$D$188:$D$1687,"PRO",$E$188:$E$1687,"POS")/SUMIFS($G$188:$G$1687,$A$188:$A$1687,$B$20,$D$188:$D$1687,"PRO",$E$188:$E$1687,"POS")*20,1),""))</f>
        <v>6</v>
      </c>
      <c r="C6" s="90" t="s">
        <v>3477</v>
      </c>
      <c r="D6" s="93">
        <f>IF($D$5="","",IFERROR(ROUND(SUMIFS($AH$188:$AH$1687,$A$188:$A$1687,$B$20,$D$188:$D$1687,"CFA",$E$188:$E$1687,"POS")/SUMIFS($H$188:$H$1687,$A$188:$A$1687,$B$20,$D$188:$D$1687,"CFA",$E$188:$E$1687,"POS")*20,1),""))</f>
        <v>10</v>
      </c>
      <c r="E6" s="83" t="s">
        <v>7202</v>
      </c>
      <c r="F6" s="84"/>
    </row>
    <row r="7" spans="1:6" ht="30" customHeight="1">
      <c r="A7" s="88" t="s">
        <v>3478</v>
      </c>
      <c r="B7" s="94" t="str">
        <f>IF($B$6="","",IF($B$6&gt;=18,"Complet : les notions essentielles sont présentes.",IF($B$6&gt;=10,"Partiel : structure correcte, mais un ou plusieurs critères restent à préciser.","Insuffisant : réponse trop générale ou contrôle métier absent.")))</f>
        <v>Insuffisant : réponse trop générale ou contrôle métier absent.</v>
      </c>
      <c r="C7" s="90" t="s">
        <v>3479</v>
      </c>
      <c r="D7" s="94" t="str">
        <f>IF($D$6="","",IF($D$6&gt;=18,"Complet : les gestes et preuves attendus sont présents.",IF($D$6&gt;=10,"Partiel : il manque un contrôle, une preuve ou une décision.","Insuffisant : réponse trop théorique ou trop courte.")))</f>
        <v>Partiel : il manque un contrôle, une preuve ou une décision.</v>
      </c>
      <c r="E7" s="83" t="s">
        <v>7203</v>
      </c>
      <c r="F7" s="84"/>
    </row>
    <row r="8" spans="1:6" ht="30" customHeight="1">
      <c r="A8" s="88" t="s">
        <v>3480</v>
      </c>
      <c r="B8" s="94" t="str">
        <f>IF($B$6="","",IF(MIN($AJ$188:$AJ$1687)&gt;=9999,"Aucun manque prioritaire",IFERROR(INDEX($I$188:$I$1687,MATCH(MIN($AJ$188:$AJ$1687),$AJ$188:$AJ$1687,0)),"Aucun manque prioritaire")))</f>
        <v>20%</v>
      </c>
      <c r="C8" s="90" t="s">
        <v>3481</v>
      </c>
      <c r="D8" s="94" t="str">
        <f>IF($D$6="","",IF(MIN($AL$188:$AL$1687)&gt;=9999,"Aucun manque prioritaire",IFERROR(INDEX($J$188:$J$1687,MATCH(MIN($AL$188:$AL$1687),$AL$188:$AL$1687,0)),"Aucun manque prioritaire")))</f>
        <v>durable</v>
      </c>
      <c r="E8" s="83" t="s">
        <v>7204</v>
      </c>
      <c r="F8" s="83"/>
    </row>
    <row r="9" spans="1:6" ht="30" customHeight="1" thickBot="1">
      <c r="A9" s="88" t="s">
        <v>3482</v>
      </c>
      <c r="B9" s="95" t="str">
        <f>IF($B$6="","",IF(MIN($AJ$188:$AJ$1687)&gt;=9999,"Aucune relance prioritaire",IFERROR(INDEX($K$188:$K$1687,MATCH(MIN($AJ$188:$AJ$1687),$AJ$188:$AJ$1687,0)),"Aucune relance prioritaire")))</f>
        <v>Ajoute le point professionnel : 20%, avec preuve, contrôle et décision en cas d’écart.</v>
      </c>
      <c r="C9" s="90" t="s">
        <v>3483</v>
      </c>
      <c r="D9" s="95" t="str">
        <f>IF($D$6="","",IF(MIN($AL$188:$AL$1687)&gt;=9999,"Aucune relance prioritaire",IFERROR(INDEX($L$188:$L$1687,MATCH(MIN($AL$188:$AL$1687),$AL$188:$AL$1687,0)),"Aucune relance prioritaire")))</f>
        <v>Ajoute ce point terrain : durable, puis indique ce que tu contrôles et ce que tu notes.</v>
      </c>
      <c r="E9" s="83" t="s">
        <v>7205</v>
      </c>
      <c r="F9" s="84"/>
    </row>
    <row r="10" spans="1:6" ht="120" customHeight="1" thickBot="1">
      <c r="A10" s="88" t="s">
        <v>3484</v>
      </c>
      <c r="B10" s="91" t="s">
        <v>3485</v>
      </c>
      <c r="C10" s="90" t="s">
        <v>3486</v>
      </c>
      <c r="D10" s="91" t="s">
        <v>3487</v>
      </c>
      <c r="E10" s="54"/>
      <c r="F10" s="54"/>
    </row>
    <row r="11" spans="1:6" ht="30" customHeight="1">
      <c r="A11" s="88" t="s">
        <v>3488</v>
      </c>
      <c r="B11" s="93">
        <f>IF($B$10="","",IFERROR(ROUND(SUMIFS($AG$188:$AG$1687,$A$188:$A$1687,$B$20,$D$188:$D$1687,"PRO",$E$188:$E$1687,"POS")/SUMIFS($G$188:$G$1687,$A$188:$A$1687,$B$20,$D$188:$D$1687,"PRO",$E$188:$E$1687,"POS")*20,1),""))</f>
        <v>18</v>
      </c>
      <c r="C11" s="90" t="s">
        <v>3489</v>
      </c>
      <c r="D11" s="93">
        <f>IF($D$10="","",IFERROR(ROUND(SUMIFS($AI$188:$AI$1687,$A$188:$A$1687,$B$20,$D$188:$D$1687,"CFA",$E$188:$E$1687,"POS")/SUMIFS($H$188:$H$1687,$A$188:$A$1687,$B$20,$D$188:$D$1687,"CFA",$E$188:$E$1687,"POS")*20,1),""))</f>
        <v>20</v>
      </c>
      <c r="E11" s="96" t="s">
        <v>3490</v>
      </c>
      <c r="F11" s="97" t="s">
        <v>3491</v>
      </c>
    </row>
    <row r="12" spans="1:6" ht="30" customHeight="1">
      <c r="A12" s="88" t="s">
        <v>3492</v>
      </c>
      <c r="B12" s="94" t="str">
        <f>IF($B$11="","",IF($B$11&gt;=18,"Correction complète.",IF($B$11&gt;=12,"Correction utile mais encore incomplète.","Correction insuffisante : reprendre les points métier.")))</f>
        <v>Correction complète.</v>
      </c>
      <c r="C12" s="90" t="s">
        <v>3493</v>
      </c>
      <c r="D12" s="94" t="str">
        <f>IF($D$11="","",IF($D$11&gt;=18,"Correction complète.",IF($D$11&gt;=12,"Correction utile mais encore incomplète.","Correction insuffisante : reprendre les gestes terrain.")))</f>
        <v>Correction complète.</v>
      </c>
      <c r="E12" s="98" t="s">
        <v>3494</v>
      </c>
      <c r="F12" s="54"/>
    </row>
    <row r="13" spans="1:6" ht="30" customHeight="1">
      <c r="A13" s="88" t="s">
        <v>3495</v>
      </c>
      <c r="B13" s="94" t="str">
        <f>IF($B$11="","",IF(MIN($AK$188:$AK$1687)&gt;=9999,"Aucune relance prioritaire",IFERROR(INDEX($K$188:$K$1687,MATCH(MIN($AK$188:$AK$1687),$AK$188:$AK$1687,0)),"Aucune relance prioritaire")))</f>
        <v>Ajoute le point professionnel : ma cantine, avec preuve, contrôle et décision en cas d’écart.</v>
      </c>
      <c r="C13" s="90" t="s">
        <v>3496</v>
      </c>
      <c r="D13" s="94" t="str">
        <f>IF($D$11="","",IF(MIN($AM$188:$AM$1687)&gt;=9999,"Aucune relance prioritaire",IFERROR(INDEX($L$188:$L$1687,MATCH(MIN($AM$188:$AM$1687),$AM$188:$AM$1687,0)),"Aucune relance prioritaire")))</f>
        <v>Aucune relance prioritaire</v>
      </c>
      <c r="E13" s="54"/>
      <c r="F13" s="54"/>
    </row>
    <row r="14" spans="1:6" ht="30" customHeight="1">
      <c r="A14" s="88" t="s">
        <v>3497</v>
      </c>
      <c r="B14" s="99">
        <f>IF(OR($B$6="",$B$11=""),"",ROUND($B$11-$B$6,1))</f>
        <v>12</v>
      </c>
      <c r="C14" s="90" t="s">
        <v>3498</v>
      </c>
      <c r="D14" s="99">
        <f>IF(OR($D$6="",$D$11=""),"",ROUND($D$11-$D$6,1))</f>
        <v>10</v>
      </c>
      <c r="E14" s="54"/>
      <c r="F14" s="54"/>
    </row>
    <row r="15" spans="1:6" ht="44.1" customHeight="1">
      <c r="A15" s="100" t="str">
        <f>E11</f>
        <v>X</v>
      </c>
      <c r="B15" s="101" t="s">
        <v>3499</v>
      </c>
      <c r="C15" s="102"/>
      <c r="D15" s="103"/>
      <c r="E15" s="54"/>
      <c r="F15" s="54"/>
    </row>
    <row r="16" spans="1:6" ht="69.95" customHeight="1">
      <c r="A16" s="104" t="s">
        <v>3500</v>
      </c>
      <c r="B16" s="105" t="str">
        <f>B3</f>
        <v>Que doit viser un marché alimentaire de restauration collective au regard d’EGAlim ?</v>
      </c>
      <c r="C16" s="90" t="s">
        <v>3501</v>
      </c>
      <c r="D16" s="105" t="str">
        <f>D3</f>
        <v>Sur le terrain, que dois-tu faire ou vérifier pour « Objectifs EGAlim » ?</v>
      </c>
      <c r="E16" s="54"/>
      <c r="F16" s="54"/>
    </row>
    <row r="17" spans="1:16" ht="69.95" customHeight="1">
      <c r="A17" s="104" t="s">
        <v>3</v>
      </c>
      <c r="B17" s="106" t="str">
        <f>IF($A$15&lt;&gt;"X","",IFERROR(INDEX($H$28:$H$177,MATCH($B$20,$A$28:$A$177,0)),"Question non trouvée"))</f>
        <v>Traduire les objectifs EGAlim et Climat : 50 % de produits durables et de qualité dont 20 % de bio, suivi HT, justificatifs et pilotage annuel.</v>
      </c>
      <c r="C17" s="90" t="s">
        <v>2</v>
      </c>
      <c r="D17" s="106" t="str">
        <f>IF($A$15&lt;&gt;"X","",IFERROR(INDEX($I$28:$I$177,MATCH($B$20,$A$28:$A$177,0)),"Question non trouvée"))</f>
        <v>Prévoir des produits durables et de qualité, une part de bio et un suivi des achats.</v>
      </c>
      <c r="E17" s="54"/>
      <c r="F17" s="54"/>
    </row>
    <row r="18" spans="1:16" ht="69.95" customHeight="1">
      <c r="A18" s="104" t="s">
        <v>3502</v>
      </c>
      <c r="B18" s="107" t="str">
        <f>IF($A$15&lt;&gt;"X","",IFERROR(INDEX($J$28:$J$177,MATCH($B$20,$A$28:$A$177,0)),"Question non trouvée"))</f>
        <v>50% → 20% → HT → justificatifs → ma cantine</v>
      </c>
      <c r="C18" s="90" t="s">
        <v>3503</v>
      </c>
      <c r="D18" s="108" t="str">
        <f>IF($A$15&lt;&gt;"X","",IFERROR(INDEX($K$28:$K$177,MATCH($B$20,$A$28:$A$177,0)),"Question non trouvée"))</f>
        <v>durable → qualité → bio → suivi</v>
      </c>
      <c r="E18" s="54"/>
      <c r="F18" s="54"/>
    </row>
    <row r="19" spans="1:16" ht="69.95" customHeight="1">
      <c r="A19" s="109" t="s">
        <v>3504</v>
      </c>
      <c r="B19" s="110" t="s">
        <v>3505</v>
      </c>
      <c r="C19" s="111"/>
      <c r="D19" s="112"/>
      <c r="E19" s="54"/>
      <c r="F19" s="54"/>
    </row>
    <row r="20" spans="1:16" ht="44.1" customHeight="1">
      <c r="A20" s="113" t="s">
        <v>3506</v>
      </c>
      <c r="B20" s="114" t="str">
        <f>IF($B$2="","","Q"&amp;TEXT($B$2,"000"))</f>
        <v>Q001</v>
      </c>
      <c r="C20" s="115" t="s">
        <v>3507</v>
      </c>
      <c r="D20" s="115" t="s">
        <v>3508</v>
      </c>
      <c r="E20" s="54"/>
      <c r="F20" s="54"/>
    </row>
    <row r="21" spans="1:16" ht="18.75">
      <c r="B21" s="116" t="s">
        <v>2567</v>
      </c>
      <c r="C21" s="117"/>
      <c r="D21" s="117"/>
    </row>
    <row r="27" spans="1:16" ht="32.1" customHeight="1">
      <c r="A27" s="118" t="s">
        <v>2717</v>
      </c>
      <c r="B27" s="118" t="s">
        <v>2718</v>
      </c>
      <c r="C27" s="118" t="s">
        <v>1</v>
      </c>
      <c r="D27" s="118" t="s">
        <v>2719</v>
      </c>
      <c r="E27" s="118" t="s">
        <v>2720</v>
      </c>
      <c r="F27" s="118" t="s">
        <v>2721</v>
      </c>
      <c r="G27" s="118" t="s">
        <v>2722</v>
      </c>
      <c r="H27" s="118" t="s">
        <v>2723</v>
      </c>
      <c r="I27" s="118" t="s">
        <v>2724</v>
      </c>
      <c r="J27" s="118" t="s">
        <v>2725</v>
      </c>
      <c r="K27" s="118" t="s">
        <v>2726</v>
      </c>
      <c r="L27" s="118" t="s">
        <v>4</v>
      </c>
      <c r="M27" s="118" t="s">
        <v>5</v>
      </c>
      <c r="N27" s="118" t="s">
        <v>6</v>
      </c>
      <c r="O27" s="118" t="s">
        <v>7</v>
      </c>
      <c r="P27" s="118" t="s">
        <v>8</v>
      </c>
    </row>
    <row r="28" spans="1:16" ht="84.95" customHeight="1">
      <c r="A28" s="119" t="s">
        <v>0</v>
      </c>
      <c r="B28" s="120">
        <v>1</v>
      </c>
      <c r="C28" s="119" t="s">
        <v>383</v>
      </c>
      <c r="D28" s="119" t="s">
        <v>384</v>
      </c>
      <c r="E28" s="119" t="s">
        <v>3509</v>
      </c>
      <c r="F28" s="119" t="s">
        <v>2267</v>
      </c>
      <c r="G28" s="119" t="s">
        <v>3510</v>
      </c>
      <c r="H28" s="119" t="s">
        <v>386</v>
      </c>
      <c r="I28" s="119" t="s">
        <v>385</v>
      </c>
      <c r="J28" s="119" t="s">
        <v>3511</v>
      </c>
      <c r="K28" s="119" t="s">
        <v>3512</v>
      </c>
      <c r="L28" s="119" t="s">
        <v>387</v>
      </c>
      <c r="M28" s="119" t="s">
        <v>388</v>
      </c>
      <c r="N28" s="119" t="s">
        <v>389</v>
      </c>
      <c r="O28" s="119" t="s">
        <v>390</v>
      </c>
      <c r="P28" s="119" t="s">
        <v>2417</v>
      </c>
    </row>
    <row r="29" spans="1:16" ht="84.95" customHeight="1">
      <c r="A29" s="119" t="s">
        <v>15</v>
      </c>
      <c r="B29" s="120">
        <v>2</v>
      </c>
      <c r="C29" s="119" t="s">
        <v>394</v>
      </c>
      <c r="D29" s="119" t="s">
        <v>395</v>
      </c>
      <c r="E29" s="119" t="s">
        <v>2810</v>
      </c>
      <c r="F29" s="119" t="s">
        <v>2268</v>
      </c>
      <c r="G29" s="119" t="s">
        <v>2811</v>
      </c>
      <c r="H29" s="119" t="s">
        <v>397</v>
      </c>
      <c r="I29" s="119" t="s">
        <v>396</v>
      </c>
      <c r="J29" s="119" t="s">
        <v>2812</v>
      </c>
      <c r="K29" s="119" t="s">
        <v>2813</v>
      </c>
      <c r="L29" s="119" t="s">
        <v>398</v>
      </c>
      <c r="M29" s="119" t="s">
        <v>399</v>
      </c>
      <c r="N29" s="119" t="s">
        <v>400</v>
      </c>
      <c r="O29" s="119" t="s">
        <v>401</v>
      </c>
      <c r="P29" s="119" t="s">
        <v>2418</v>
      </c>
    </row>
    <row r="30" spans="1:16" ht="84.95" customHeight="1">
      <c r="A30" s="119" t="s">
        <v>20</v>
      </c>
      <c r="B30" s="120">
        <v>3</v>
      </c>
      <c r="C30" s="119" t="s">
        <v>408</v>
      </c>
      <c r="D30" s="119" t="s">
        <v>409</v>
      </c>
      <c r="E30" s="119" t="s">
        <v>3260</v>
      </c>
      <c r="F30" s="119" t="s">
        <v>2269</v>
      </c>
      <c r="G30" s="119" t="s">
        <v>3261</v>
      </c>
      <c r="H30" s="119" t="s">
        <v>411</v>
      </c>
      <c r="I30" s="119" t="s">
        <v>410</v>
      </c>
      <c r="J30" s="119" t="s">
        <v>3262</v>
      </c>
      <c r="K30" s="119" t="s">
        <v>3263</v>
      </c>
      <c r="L30" s="119" t="s">
        <v>412</v>
      </c>
      <c r="M30" s="119" t="s">
        <v>413</v>
      </c>
      <c r="N30" s="119" t="s">
        <v>414</v>
      </c>
      <c r="O30" s="119" t="s">
        <v>415</v>
      </c>
      <c r="P30" s="119" t="s">
        <v>2419</v>
      </c>
    </row>
    <row r="31" spans="1:16" ht="84.95" customHeight="1">
      <c r="A31" s="119" t="s">
        <v>24</v>
      </c>
      <c r="B31" s="120">
        <v>4</v>
      </c>
      <c r="C31" s="119" t="s">
        <v>419</v>
      </c>
      <c r="D31" s="119" t="s">
        <v>420</v>
      </c>
      <c r="E31" s="119" t="s">
        <v>3265</v>
      </c>
      <c r="F31" s="119" t="s">
        <v>2270</v>
      </c>
      <c r="G31" s="119" t="s">
        <v>3266</v>
      </c>
      <c r="H31" s="119" t="s">
        <v>422</v>
      </c>
      <c r="I31" s="119" t="s">
        <v>421</v>
      </c>
      <c r="J31" s="119" t="s">
        <v>3267</v>
      </c>
      <c r="K31" s="119" t="s">
        <v>3268</v>
      </c>
      <c r="L31" s="119" t="s">
        <v>423</v>
      </c>
      <c r="M31" s="119" t="s">
        <v>424</v>
      </c>
      <c r="N31" s="119" t="s">
        <v>425</v>
      </c>
      <c r="O31" s="119" t="s">
        <v>426</v>
      </c>
      <c r="P31" s="119" t="s">
        <v>2420</v>
      </c>
    </row>
    <row r="32" spans="1:16" ht="84.95" customHeight="1">
      <c r="A32" s="119" t="s">
        <v>26</v>
      </c>
      <c r="B32" s="120">
        <v>5</v>
      </c>
      <c r="C32" s="119" t="s">
        <v>432</v>
      </c>
      <c r="D32" s="119" t="s">
        <v>433</v>
      </c>
      <c r="E32" s="119" t="s">
        <v>3454</v>
      </c>
      <c r="F32" s="119" t="s">
        <v>2271</v>
      </c>
      <c r="G32" s="119" t="s">
        <v>3455</v>
      </c>
      <c r="H32" s="119" t="s">
        <v>435</v>
      </c>
      <c r="I32" s="119" t="s">
        <v>434</v>
      </c>
      <c r="J32" s="119" t="s">
        <v>3456</v>
      </c>
      <c r="K32" s="119" t="s">
        <v>3457</v>
      </c>
      <c r="L32" s="119" t="s">
        <v>436</v>
      </c>
      <c r="M32" s="119" t="s">
        <v>437</v>
      </c>
      <c r="N32" s="119" t="s">
        <v>438</v>
      </c>
      <c r="O32" s="119" t="s">
        <v>439</v>
      </c>
      <c r="P32" s="119" t="s">
        <v>2421</v>
      </c>
    </row>
    <row r="33" spans="1:16" ht="84.95" customHeight="1">
      <c r="A33" s="119" t="s">
        <v>28</v>
      </c>
      <c r="B33" s="120">
        <v>6</v>
      </c>
      <c r="C33" s="119" t="s">
        <v>443</v>
      </c>
      <c r="D33" s="119" t="s">
        <v>444</v>
      </c>
      <c r="E33" s="119" t="s">
        <v>3205</v>
      </c>
      <c r="F33" s="119" t="s">
        <v>2272</v>
      </c>
      <c r="G33" s="119" t="s">
        <v>3206</v>
      </c>
      <c r="H33" s="119" t="s">
        <v>446</v>
      </c>
      <c r="I33" s="119" t="s">
        <v>445</v>
      </c>
      <c r="J33" s="119" t="s">
        <v>3207</v>
      </c>
      <c r="K33" s="119" t="s">
        <v>3208</v>
      </c>
      <c r="L33" s="119" t="s">
        <v>447</v>
      </c>
      <c r="M33" s="119" t="s">
        <v>448</v>
      </c>
      <c r="N33" s="119" t="s">
        <v>449</v>
      </c>
      <c r="O33" s="119" t="s">
        <v>450</v>
      </c>
      <c r="P33" s="119" t="s">
        <v>2422</v>
      </c>
    </row>
    <row r="34" spans="1:16" ht="84.95" customHeight="1">
      <c r="A34" s="119" t="s">
        <v>30</v>
      </c>
      <c r="B34" s="120">
        <v>7</v>
      </c>
      <c r="C34" s="119" t="s">
        <v>458</v>
      </c>
      <c r="D34" s="119" t="s">
        <v>459</v>
      </c>
      <c r="E34" s="119" t="s">
        <v>3125</v>
      </c>
      <c r="F34" s="119" t="s">
        <v>2273</v>
      </c>
      <c r="G34" s="119" t="s">
        <v>3126</v>
      </c>
      <c r="H34" s="119" t="s">
        <v>461</v>
      </c>
      <c r="I34" s="119" t="s">
        <v>460</v>
      </c>
      <c r="J34" s="119" t="s">
        <v>3127</v>
      </c>
      <c r="K34" s="119" t="s">
        <v>3128</v>
      </c>
      <c r="L34" s="119" t="s">
        <v>462</v>
      </c>
      <c r="M34" s="119" t="s">
        <v>463</v>
      </c>
      <c r="N34" s="119" t="s">
        <v>464</v>
      </c>
      <c r="O34" s="119" t="s">
        <v>465</v>
      </c>
      <c r="P34" s="119" t="s">
        <v>2423</v>
      </c>
    </row>
    <row r="35" spans="1:16" ht="84.95" customHeight="1">
      <c r="A35" s="119" t="s">
        <v>33</v>
      </c>
      <c r="B35" s="120">
        <v>8</v>
      </c>
      <c r="C35" s="119" t="s">
        <v>471</v>
      </c>
      <c r="D35" s="119" t="s">
        <v>472</v>
      </c>
      <c r="E35" s="119" t="s">
        <v>3180</v>
      </c>
      <c r="F35" s="119" t="s">
        <v>2274</v>
      </c>
      <c r="G35" s="119" t="s">
        <v>3181</v>
      </c>
      <c r="H35" s="119" t="s">
        <v>474</v>
      </c>
      <c r="I35" s="119" t="s">
        <v>473</v>
      </c>
      <c r="J35" s="119" t="s">
        <v>3182</v>
      </c>
      <c r="K35" s="119" t="s">
        <v>3183</v>
      </c>
      <c r="L35" s="119" t="s">
        <v>475</v>
      </c>
      <c r="M35" s="119" t="s">
        <v>476</v>
      </c>
      <c r="N35" s="119" t="s">
        <v>477</v>
      </c>
      <c r="O35" s="119" t="s">
        <v>478</v>
      </c>
      <c r="P35" s="119" t="s">
        <v>2424</v>
      </c>
    </row>
    <row r="36" spans="1:16" ht="84.95" customHeight="1">
      <c r="A36" s="119" t="s">
        <v>37</v>
      </c>
      <c r="B36" s="120">
        <v>9</v>
      </c>
      <c r="C36" s="119" t="s">
        <v>484</v>
      </c>
      <c r="D36" s="119" t="s">
        <v>485</v>
      </c>
      <c r="E36" s="119" t="s">
        <v>3130</v>
      </c>
      <c r="F36" s="119" t="s">
        <v>2275</v>
      </c>
      <c r="G36" s="119" t="s">
        <v>3131</v>
      </c>
      <c r="H36" s="119" t="s">
        <v>487</v>
      </c>
      <c r="I36" s="119" t="s">
        <v>486</v>
      </c>
      <c r="J36" s="119" t="s">
        <v>3132</v>
      </c>
      <c r="K36" s="119" t="s">
        <v>3133</v>
      </c>
      <c r="L36" s="119" t="s">
        <v>488</v>
      </c>
      <c r="M36" s="119" t="s">
        <v>489</v>
      </c>
      <c r="N36" s="119" t="s">
        <v>490</v>
      </c>
      <c r="O36" s="119" t="s">
        <v>491</v>
      </c>
      <c r="P36" s="119" t="s">
        <v>2425</v>
      </c>
    </row>
    <row r="37" spans="1:16" ht="84.95" customHeight="1">
      <c r="A37" s="119" t="s">
        <v>29</v>
      </c>
      <c r="B37" s="120">
        <v>10</v>
      </c>
      <c r="C37" s="119" t="s">
        <v>499</v>
      </c>
      <c r="D37" s="119" t="s">
        <v>500</v>
      </c>
      <c r="E37" s="119" t="s">
        <v>3245</v>
      </c>
      <c r="F37" s="119" t="s">
        <v>2276</v>
      </c>
      <c r="G37" s="119" t="s">
        <v>3246</v>
      </c>
      <c r="H37" s="119" t="s">
        <v>502</v>
      </c>
      <c r="I37" s="119" t="s">
        <v>501</v>
      </c>
      <c r="J37" s="119" t="s">
        <v>3247</v>
      </c>
      <c r="K37" s="119" t="s">
        <v>3248</v>
      </c>
      <c r="L37" s="119" t="s">
        <v>503</v>
      </c>
      <c r="M37" s="119" t="s">
        <v>504</v>
      </c>
      <c r="N37" s="119" t="s">
        <v>505</v>
      </c>
      <c r="O37" s="119" t="s">
        <v>506</v>
      </c>
      <c r="P37" s="119" t="s">
        <v>2426</v>
      </c>
    </row>
    <row r="38" spans="1:16" ht="84.95" customHeight="1">
      <c r="A38" s="119" t="s">
        <v>41</v>
      </c>
      <c r="B38" s="120">
        <v>11</v>
      </c>
      <c r="C38" s="119" t="s">
        <v>511</v>
      </c>
      <c r="D38" s="119" t="s">
        <v>512</v>
      </c>
      <c r="E38" s="119" t="s">
        <v>3052</v>
      </c>
      <c r="F38" s="119" t="s">
        <v>2277</v>
      </c>
      <c r="G38" s="119" t="s">
        <v>3053</v>
      </c>
      <c r="H38" s="119" t="s">
        <v>514</v>
      </c>
      <c r="I38" s="119" t="s">
        <v>513</v>
      </c>
      <c r="J38" s="119" t="s">
        <v>3054</v>
      </c>
      <c r="K38" s="119" t="s">
        <v>3055</v>
      </c>
      <c r="L38" s="119" t="s">
        <v>515</v>
      </c>
      <c r="M38" s="119" t="s">
        <v>516</v>
      </c>
      <c r="N38" s="119" t="s">
        <v>517</v>
      </c>
      <c r="O38" s="119" t="s">
        <v>518</v>
      </c>
      <c r="P38" s="119" t="s">
        <v>2427</v>
      </c>
    </row>
    <row r="39" spans="1:16" ht="84.95" customHeight="1">
      <c r="A39" s="119" t="s">
        <v>43</v>
      </c>
      <c r="B39" s="120">
        <v>12</v>
      </c>
      <c r="C39" s="119" t="s">
        <v>525</v>
      </c>
      <c r="D39" s="119" t="s">
        <v>526</v>
      </c>
      <c r="E39" s="119" t="s">
        <v>3240</v>
      </c>
      <c r="F39" s="119" t="s">
        <v>2278</v>
      </c>
      <c r="G39" s="119" t="s">
        <v>3241</v>
      </c>
      <c r="H39" s="119" t="s">
        <v>528</v>
      </c>
      <c r="I39" s="119" t="s">
        <v>527</v>
      </c>
      <c r="J39" s="119" t="s">
        <v>3242</v>
      </c>
      <c r="K39" s="119" t="s">
        <v>3243</v>
      </c>
      <c r="L39" s="119" t="s">
        <v>529</v>
      </c>
      <c r="M39" s="119" t="s">
        <v>530</v>
      </c>
      <c r="N39" s="119" t="s">
        <v>531</v>
      </c>
      <c r="O39" s="119" t="s">
        <v>532</v>
      </c>
      <c r="P39" s="119" t="s">
        <v>2428</v>
      </c>
    </row>
    <row r="40" spans="1:16" ht="84.95" customHeight="1">
      <c r="A40" s="119" t="s">
        <v>44</v>
      </c>
      <c r="B40" s="120">
        <v>13</v>
      </c>
      <c r="C40" s="119" t="s">
        <v>539</v>
      </c>
      <c r="D40" s="119" t="s">
        <v>540</v>
      </c>
      <c r="E40" s="119" t="s">
        <v>3320</v>
      </c>
      <c r="F40" s="119" t="s">
        <v>2279</v>
      </c>
      <c r="G40" s="119" t="s">
        <v>3321</v>
      </c>
      <c r="H40" s="119" t="s">
        <v>542</v>
      </c>
      <c r="I40" s="119" t="s">
        <v>541</v>
      </c>
      <c r="J40" s="119" t="s">
        <v>3322</v>
      </c>
      <c r="K40" s="119" t="s">
        <v>3323</v>
      </c>
      <c r="L40" s="119" t="s">
        <v>543</v>
      </c>
      <c r="M40" s="119" t="s">
        <v>544</v>
      </c>
      <c r="N40" s="119" t="s">
        <v>545</v>
      </c>
      <c r="O40" s="119" t="s">
        <v>546</v>
      </c>
      <c r="P40" s="119" t="s">
        <v>2429</v>
      </c>
    </row>
    <row r="41" spans="1:16" ht="84.95" customHeight="1">
      <c r="A41" s="119" t="s">
        <v>32</v>
      </c>
      <c r="B41" s="120">
        <v>14</v>
      </c>
      <c r="C41" s="119" t="s">
        <v>552</v>
      </c>
      <c r="D41" s="119" t="s">
        <v>553</v>
      </c>
      <c r="E41" s="119" t="s">
        <v>2805</v>
      </c>
      <c r="F41" s="119" t="s">
        <v>2280</v>
      </c>
      <c r="G41" s="119" t="s">
        <v>2806</v>
      </c>
      <c r="H41" s="119" t="s">
        <v>555</v>
      </c>
      <c r="I41" s="119" t="s">
        <v>554</v>
      </c>
      <c r="J41" s="119" t="s">
        <v>2807</v>
      </c>
      <c r="K41" s="119" t="s">
        <v>2808</v>
      </c>
      <c r="L41" s="119" t="s">
        <v>556</v>
      </c>
      <c r="M41" s="119" t="s">
        <v>557</v>
      </c>
      <c r="N41" s="119" t="s">
        <v>558</v>
      </c>
      <c r="O41" s="119" t="s">
        <v>559</v>
      </c>
      <c r="P41" s="119" t="s">
        <v>2430</v>
      </c>
    </row>
    <row r="42" spans="1:16" ht="84.95" customHeight="1">
      <c r="A42" s="119" t="s">
        <v>36</v>
      </c>
      <c r="B42" s="120">
        <v>15</v>
      </c>
      <c r="C42" s="119" t="s">
        <v>566</v>
      </c>
      <c r="D42" s="119" t="s">
        <v>567</v>
      </c>
      <c r="E42" s="119" t="s">
        <v>3434</v>
      </c>
      <c r="F42" s="119" t="s">
        <v>2281</v>
      </c>
      <c r="G42" s="119" t="s">
        <v>3435</v>
      </c>
      <c r="H42" s="119" t="s">
        <v>569</v>
      </c>
      <c r="I42" s="119" t="s">
        <v>568</v>
      </c>
      <c r="J42" s="119" t="s">
        <v>3436</v>
      </c>
      <c r="K42" s="119" t="s">
        <v>3437</v>
      </c>
      <c r="L42" s="119" t="s">
        <v>570</v>
      </c>
      <c r="M42" s="119" t="s">
        <v>571</v>
      </c>
      <c r="N42" s="119" t="s">
        <v>572</v>
      </c>
      <c r="O42" s="119" t="s">
        <v>573</v>
      </c>
      <c r="P42" s="119" t="s">
        <v>2431</v>
      </c>
    </row>
    <row r="43" spans="1:16" ht="84.95" customHeight="1">
      <c r="A43" s="119" t="s">
        <v>457</v>
      </c>
      <c r="B43" s="120">
        <v>16</v>
      </c>
      <c r="C43" s="119" t="s">
        <v>577</v>
      </c>
      <c r="D43" s="119" t="s">
        <v>578</v>
      </c>
      <c r="E43" s="119" t="s">
        <v>3170</v>
      </c>
      <c r="F43" s="119" t="s">
        <v>2282</v>
      </c>
      <c r="G43" s="119" t="s">
        <v>3171</v>
      </c>
      <c r="H43" s="119" t="s">
        <v>580</v>
      </c>
      <c r="I43" s="119" t="s">
        <v>579</v>
      </c>
      <c r="J43" s="119" t="s">
        <v>3172</v>
      </c>
      <c r="K43" s="119" t="s">
        <v>3173</v>
      </c>
      <c r="L43" s="119" t="s">
        <v>581</v>
      </c>
      <c r="M43" s="119" t="s">
        <v>582</v>
      </c>
      <c r="N43" s="119" t="s">
        <v>583</v>
      </c>
      <c r="O43" s="119" t="s">
        <v>584</v>
      </c>
      <c r="P43" s="119" t="s">
        <v>2432</v>
      </c>
    </row>
    <row r="44" spans="1:16" ht="84.95" customHeight="1">
      <c r="A44" s="119" t="s">
        <v>590</v>
      </c>
      <c r="B44" s="120">
        <v>17</v>
      </c>
      <c r="C44" s="119" t="s">
        <v>591</v>
      </c>
      <c r="D44" s="119" t="s">
        <v>592</v>
      </c>
      <c r="E44" s="119" t="s">
        <v>3185</v>
      </c>
      <c r="F44" s="119" t="s">
        <v>2283</v>
      </c>
      <c r="G44" s="119" t="s">
        <v>3186</v>
      </c>
      <c r="H44" s="119" t="s">
        <v>594</v>
      </c>
      <c r="I44" s="119" t="s">
        <v>593</v>
      </c>
      <c r="J44" s="119" t="s">
        <v>3187</v>
      </c>
      <c r="K44" s="119" t="s">
        <v>3188</v>
      </c>
      <c r="L44" s="119" t="s">
        <v>595</v>
      </c>
      <c r="M44" s="119" t="s">
        <v>596</v>
      </c>
      <c r="N44" s="119" t="s">
        <v>597</v>
      </c>
      <c r="O44" s="119" t="s">
        <v>598</v>
      </c>
      <c r="P44" s="119" t="s">
        <v>2433</v>
      </c>
    </row>
    <row r="45" spans="1:16" ht="84.95" customHeight="1">
      <c r="A45" s="119" t="s">
        <v>470</v>
      </c>
      <c r="B45" s="120">
        <v>18</v>
      </c>
      <c r="C45" s="119" t="s">
        <v>605</v>
      </c>
      <c r="D45" s="119" t="s">
        <v>606</v>
      </c>
      <c r="E45" s="119" t="s">
        <v>3280</v>
      </c>
      <c r="F45" s="119" t="s">
        <v>2284</v>
      </c>
      <c r="G45" s="119" t="s">
        <v>3281</v>
      </c>
      <c r="H45" s="119" t="s">
        <v>608</v>
      </c>
      <c r="I45" s="119" t="s">
        <v>607</v>
      </c>
      <c r="J45" s="119" t="s">
        <v>3282</v>
      </c>
      <c r="K45" s="119" t="s">
        <v>3283</v>
      </c>
      <c r="L45" s="119" t="s">
        <v>609</v>
      </c>
      <c r="M45" s="119" t="s">
        <v>610</v>
      </c>
      <c r="N45" s="119" t="s">
        <v>611</v>
      </c>
      <c r="O45" s="119" t="s">
        <v>612</v>
      </c>
      <c r="P45" s="119" t="s">
        <v>2434</v>
      </c>
    </row>
    <row r="46" spans="1:16" ht="84.95" customHeight="1">
      <c r="A46" s="119" t="s">
        <v>618</v>
      </c>
      <c r="B46" s="120">
        <v>19</v>
      </c>
      <c r="C46" s="119" t="s">
        <v>619</v>
      </c>
      <c r="D46" s="119" t="s">
        <v>620</v>
      </c>
      <c r="E46" s="119" t="s">
        <v>3090</v>
      </c>
      <c r="F46" s="119" t="s">
        <v>2285</v>
      </c>
      <c r="G46" s="119" t="s">
        <v>3091</v>
      </c>
      <c r="H46" s="119" t="s">
        <v>622</v>
      </c>
      <c r="I46" s="119" t="s">
        <v>621</v>
      </c>
      <c r="J46" s="119" t="s">
        <v>3092</v>
      </c>
      <c r="K46" s="119" t="s">
        <v>3093</v>
      </c>
      <c r="L46" s="119" t="s">
        <v>623</v>
      </c>
      <c r="M46" s="119" t="s">
        <v>624</v>
      </c>
      <c r="N46" s="119" t="s">
        <v>625</v>
      </c>
      <c r="O46" s="119" t="s">
        <v>626</v>
      </c>
      <c r="P46" s="119" t="s">
        <v>2435</v>
      </c>
    </row>
    <row r="47" spans="1:16" ht="84.95" customHeight="1">
      <c r="A47" s="119" t="s">
        <v>631</v>
      </c>
      <c r="B47" s="120">
        <v>20</v>
      </c>
      <c r="C47" s="119" t="s">
        <v>632</v>
      </c>
      <c r="D47" s="119" t="s">
        <v>633</v>
      </c>
      <c r="E47" s="119" t="s">
        <v>3399</v>
      </c>
      <c r="F47" s="119" t="s">
        <v>2286</v>
      </c>
      <c r="G47" s="119" t="s">
        <v>3400</v>
      </c>
      <c r="H47" s="119" t="s">
        <v>635</v>
      </c>
      <c r="I47" s="119" t="s">
        <v>634</v>
      </c>
      <c r="J47" s="119" t="s">
        <v>3401</v>
      </c>
      <c r="K47" s="119" t="s">
        <v>3402</v>
      </c>
      <c r="L47" s="119" t="s">
        <v>636</v>
      </c>
      <c r="M47" s="119" t="s">
        <v>637</v>
      </c>
      <c r="N47" s="119" t="s">
        <v>638</v>
      </c>
      <c r="O47" s="119" t="s">
        <v>639</v>
      </c>
      <c r="P47" s="119" t="s">
        <v>2436</v>
      </c>
    </row>
    <row r="48" spans="1:16" ht="84.95" customHeight="1">
      <c r="A48" s="119" t="s">
        <v>483</v>
      </c>
      <c r="B48" s="120">
        <v>21</v>
      </c>
      <c r="C48" s="119" t="s">
        <v>643</v>
      </c>
      <c r="D48" s="119" t="s">
        <v>644</v>
      </c>
      <c r="E48" s="119" t="s">
        <v>2968</v>
      </c>
      <c r="F48" s="119" t="s">
        <v>2287</v>
      </c>
      <c r="G48" s="119" t="s">
        <v>2969</v>
      </c>
      <c r="H48" s="119" t="s">
        <v>646</v>
      </c>
      <c r="I48" s="119" t="s">
        <v>645</v>
      </c>
      <c r="J48" s="119" t="s">
        <v>2970</v>
      </c>
      <c r="K48" s="119" t="s">
        <v>2971</v>
      </c>
      <c r="L48" s="119" t="s">
        <v>647</v>
      </c>
      <c r="M48" s="119" t="s">
        <v>648</v>
      </c>
      <c r="N48" s="119" t="s">
        <v>649</v>
      </c>
      <c r="O48" s="119" t="s">
        <v>650</v>
      </c>
      <c r="P48" s="119" t="s">
        <v>2437</v>
      </c>
    </row>
    <row r="49" spans="1:16" ht="84.95" customHeight="1">
      <c r="A49" s="119" t="s">
        <v>657</v>
      </c>
      <c r="B49" s="120">
        <v>22</v>
      </c>
      <c r="C49" s="119" t="s">
        <v>658</v>
      </c>
      <c r="D49" s="119" t="s">
        <v>659</v>
      </c>
      <c r="E49" s="119" t="s">
        <v>3250</v>
      </c>
      <c r="F49" s="119" t="s">
        <v>2288</v>
      </c>
      <c r="G49" s="119" t="s">
        <v>3251</v>
      </c>
      <c r="H49" s="119" t="s">
        <v>661</v>
      </c>
      <c r="I49" s="119" t="s">
        <v>660</v>
      </c>
      <c r="J49" s="119" t="s">
        <v>3252</v>
      </c>
      <c r="K49" s="119" t="s">
        <v>3253</v>
      </c>
      <c r="L49" s="119" t="s">
        <v>662</v>
      </c>
      <c r="M49" s="119" t="s">
        <v>663</v>
      </c>
      <c r="N49" s="119" t="s">
        <v>664</v>
      </c>
      <c r="O49" s="119" t="s">
        <v>665</v>
      </c>
      <c r="P49" s="119" t="s">
        <v>2438</v>
      </c>
    </row>
    <row r="50" spans="1:16" ht="84.95" customHeight="1">
      <c r="A50" s="119" t="s">
        <v>672</v>
      </c>
      <c r="B50" s="120">
        <v>23</v>
      </c>
      <c r="C50" s="119" t="s">
        <v>673</v>
      </c>
      <c r="D50" s="119" t="s">
        <v>674</v>
      </c>
      <c r="E50" s="119" t="s">
        <v>3115</v>
      </c>
      <c r="F50" s="119" t="s">
        <v>2289</v>
      </c>
      <c r="G50" s="119" t="s">
        <v>3116</v>
      </c>
      <c r="H50" s="119" t="s">
        <v>676</v>
      </c>
      <c r="I50" s="119" t="s">
        <v>675</v>
      </c>
      <c r="J50" s="119" t="s">
        <v>3117</v>
      </c>
      <c r="K50" s="119" t="s">
        <v>3118</v>
      </c>
      <c r="L50" s="119" t="s">
        <v>677</v>
      </c>
      <c r="M50" s="119" t="s">
        <v>678</v>
      </c>
      <c r="N50" s="119" t="s">
        <v>679</v>
      </c>
      <c r="O50" s="119" t="s">
        <v>680</v>
      </c>
      <c r="P50" s="119" t="s">
        <v>2439</v>
      </c>
    </row>
    <row r="51" spans="1:16" ht="84.95" customHeight="1">
      <c r="A51" s="119" t="s">
        <v>498</v>
      </c>
      <c r="B51" s="120">
        <v>24</v>
      </c>
      <c r="C51" s="119" t="s">
        <v>686</v>
      </c>
      <c r="D51" s="119" t="s">
        <v>687</v>
      </c>
      <c r="E51" s="119" t="s">
        <v>3439</v>
      </c>
      <c r="F51" s="119" t="s">
        <v>2290</v>
      </c>
      <c r="G51" s="119" t="s">
        <v>3440</v>
      </c>
      <c r="H51" s="119" t="s">
        <v>689</v>
      </c>
      <c r="I51" s="119" t="s">
        <v>688</v>
      </c>
      <c r="J51" s="119" t="s">
        <v>3441</v>
      </c>
      <c r="K51" s="119" t="s">
        <v>3442</v>
      </c>
      <c r="L51" s="119" t="s">
        <v>690</v>
      </c>
      <c r="M51" s="119" t="s">
        <v>691</v>
      </c>
      <c r="N51" s="119" t="s">
        <v>692</v>
      </c>
      <c r="O51" s="119" t="s">
        <v>693</v>
      </c>
      <c r="P51" s="119" t="s">
        <v>2440</v>
      </c>
    </row>
    <row r="52" spans="1:16" ht="84.95" customHeight="1">
      <c r="A52" s="119" t="s">
        <v>699</v>
      </c>
      <c r="B52" s="120">
        <v>25</v>
      </c>
      <c r="C52" s="119" t="s">
        <v>700</v>
      </c>
      <c r="D52" s="119" t="s">
        <v>701</v>
      </c>
      <c r="E52" s="119" t="s">
        <v>3295</v>
      </c>
      <c r="F52" s="119" t="s">
        <v>2291</v>
      </c>
      <c r="G52" s="119" t="s">
        <v>3296</v>
      </c>
      <c r="H52" s="119" t="s">
        <v>703</v>
      </c>
      <c r="I52" s="119" t="s">
        <v>702</v>
      </c>
      <c r="J52" s="119" t="s">
        <v>3297</v>
      </c>
      <c r="K52" s="119" t="s">
        <v>3298</v>
      </c>
      <c r="L52" s="119" t="s">
        <v>704</v>
      </c>
      <c r="M52" s="119" t="s">
        <v>705</v>
      </c>
      <c r="N52" s="119" t="s">
        <v>706</v>
      </c>
      <c r="O52" s="119" t="s">
        <v>707</v>
      </c>
      <c r="P52" s="119" t="s">
        <v>2441</v>
      </c>
    </row>
    <row r="53" spans="1:16" ht="84.95" customHeight="1">
      <c r="A53" s="119" t="s">
        <v>713</v>
      </c>
      <c r="B53" s="120">
        <v>26</v>
      </c>
      <c r="C53" s="119" t="s">
        <v>714</v>
      </c>
      <c r="D53" s="119" t="s">
        <v>715</v>
      </c>
      <c r="E53" s="119" t="s">
        <v>3175</v>
      </c>
      <c r="F53" s="119" t="s">
        <v>2292</v>
      </c>
      <c r="G53" s="119" t="s">
        <v>3176</v>
      </c>
      <c r="H53" s="119" t="s">
        <v>717</v>
      </c>
      <c r="I53" s="119" t="s">
        <v>716</v>
      </c>
      <c r="J53" s="119" t="s">
        <v>3177</v>
      </c>
      <c r="K53" s="119" t="s">
        <v>3178</v>
      </c>
      <c r="L53" s="119" t="s">
        <v>718</v>
      </c>
      <c r="M53" s="119" t="s">
        <v>719</v>
      </c>
      <c r="N53" s="119" t="s">
        <v>720</v>
      </c>
      <c r="O53" s="119" t="s">
        <v>721</v>
      </c>
      <c r="P53" s="119" t="s">
        <v>2442</v>
      </c>
    </row>
    <row r="54" spans="1:16" ht="84.95" customHeight="1">
      <c r="A54" s="119" t="s">
        <v>728</v>
      </c>
      <c r="B54" s="120">
        <v>27</v>
      </c>
      <c r="C54" s="119" t="s">
        <v>729</v>
      </c>
      <c r="D54" s="119" t="s">
        <v>730</v>
      </c>
      <c r="E54" s="119" t="s">
        <v>3444</v>
      </c>
      <c r="F54" s="119" t="s">
        <v>2293</v>
      </c>
      <c r="G54" s="119" t="s">
        <v>3445</v>
      </c>
      <c r="H54" s="119" t="s">
        <v>732</v>
      </c>
      <c r="I54" s="119" t="s">
        <v>731</v>
      </c>
      <c r="J54" s="119" t="s">
        <v>3446</v>
      </c>
      <c r="K54" s="119" t="s">
        <v>3447</v>
      </c>
      <c r="L54" s="119" t="s">
        <v>733</v>
      </c>
      <c r="M54" s="119" t="s">
        <v>734</v>
      </c>
      <c r="N54" s="119" t="s">
        <v>735</v>
      </c>
      <c r="O54" s="119" t="s">
        <v>736</v>
      </c>
      <c r="P54" s="119" t="s">
        <v>2443</v>
      </c>
    </row>
    <row r="55" spans="1:16" ht="84.95" customHeight="1">
      <c r="A55" s="119" t="s">
        <v>743</v>
      </c>
      <c r="B55" s="120">
        <v>28</v>
      </c>
      <c r="C55" s="119" t="s">
        <v>744</v>
      </c>
      <c r="D55" s="119" t="s">
        <v>745</v>
      </c>
      <c r="E55" s="119" t="s">
        <v>3140</v>
      </c>
      <c r="F55" s="119" t="s">
        <v>2294</v>
      </c>
      <c r="G55" s="119" t="s">
        <v>3141</v>
      </c>
      <c r="H55" s="119" t="s">
        <v>747</v>
      </c>
      <c r="I55" s="119" t="s">
        <v>746</v>
      </c>
      <c r="J55" s="119" t="s">
        <v>3142</v>
      </c>
      <c r="K55" s="119" t="s">
        <v>3143</v>
      </c>
      <c r="L55" s="119" t="s">
        <v>748</v>
      </c>
      <c r="M55" s="119" t="s">
        <v>749</v>
      </c>
      <c r="N55" s="119" t="s">
        <v>750</v>
      </c>
      <c r="O55" s="119" t="s">
        <v>751</v>
      </c>
      <c r="P55" s="119" t="s">
        <v>2444</v>
      </c>
    </row>
    <row r="56" spans="1:16" ht="84.95" customHeight="1">
      <c r="A56" s="119" t="s">
        <v>757</v>
      </c>
      <c r="B56" s="120">
        <v>29</v>
      </c>
      <c r="C56" s="119" t="s">
        <v>758</v>
      </c>
      <c r="D56" s="119" t="s">
        <v>759</v>
      </c>
      <c r="E56" s="119" t="s">
        <v>3429</v>
      </c>
      <c r="F56" s="119" t="s">
        <v>2295</v>
      </c>
      <c r="G56" s="119" t="s">
        <v>3430</v>
      </c>
      <c r="H56" s="119" t="s">
        <v>761</v>
      </c>
      <c r="I56" s="119" t="s">
        <v>760</v>
      </c>
      <c r="J56" s="119" t="s">
        <v>3431</v>
      </c>
      <c r="K56" s="119" t="s">
        <v>3432</v>
      </c>
      <c r="L56" s="119" t="s">
        <v>762</v>
      </c>
      <c r="M56" s="119" t="s">
        <v>763</v>
      </c>
      <c r="N56" s="119" t="s">
        <v>764</v>
      </c>
      <c r="O56" s="119" t="s">
        <v>765</v>
      </c>
      <c r="P56" s="119" t="s">
        <v>2445</v>
      </c>
    </row>
    <row r="57" spans="1:16" ht="84.95" customHeight="1">
      <c r="A57" s="119" t="s">
        <v>768</v>
      </c>
      <c r="B57" s="120">
        <v>30</v>
      </c>
      <c r="C57" s="119" t="s">
        <v>769</v>
      </c>
      <c r="D57" s="119" t="s">
        <v>770</v>
      </c>
      <c r="E57" s="119" t="s">
        <v>2983</v>
      </c>
      <c r="F57" s="119" t="s">
        <v>2296</v>
      </c>
      <c r="G57" s="119" t="s">
        <v>2984</v>
      </c>
      <c r="H57" s="119" t="s">
        <v>772</v>
      </c>
      <c r="I57" s="119" t="s">
        <v>771</v>
      </c>
      <c r="J57" s="119" t="s">
        <v>2985</v>
      </c>
      <c r="K57" s="119" t="s">
        <v>2986</v>
      </c>
      <c r="L57" s="119" t="s">
        <v>773</v>
      </c>
      <c r="M57" s="119" t="s">
        <v>774</v>
      </c>
      <c r="N57" s="119" t="s">
        <v>775</v>
      </c>
      <c r="O57" s="119" t="s">
        <v>776</v>
      </c>
      <c r="P57" s="119" t="s">
        <v>2446</v>
      </c>
    </row>
    <row r="58" spans="1:16" ht="84.95" customHeight="1">
      <c r="A58" s="119" t="s">
        <v>510</v>
      </c>
      <c r="B58" s="120">
        <v>31</v>
      </c>
      <c r="C58" s="119" t="s">
        <v>782</v>
      </c>
      <c r="D58" s="119" t="s">
        <v>783</v>
      </c>
      <c r="E58" s="119" t="s">
        <v>3032</v>
      </c>
      <c r="F58" s="119" t="s">
        <v>2297</v>
      </c>
      <c r="G58" s="119" t="s">
        <v>3033</v>
      </c>
      <c r="H58" s="119" t="s">
        <v>785</v>
      </c>
      <c r="I58" s="119" t="s">
        <v>784</v>
      </c>
      <c r="J58" s="119" t="s">
        <v>3034</v>
      </c>
      <c r="K58" s="119" t="s">
        <v>3035</v>
      </c>
      <c r="L58" s="119" t="s">
        <v>786</v>
      </c>
      <c r="M58" s="119" t="s">
        <v>787</v>
      </c>
      <c r="N58" s="119" t="s">
        <v>788</v>
      </c>
      <c r="O58" s="119" t="s">
        <v>789</v>
      </c>
      <c r="P58" s="119" t="s">
        <v>2447</v>
      </c>
    </row>
    <row r="59" spans="1:16" ht="84.95" customHeight="1">
      <c r="A59" s="119" t="s">
        <v>793</v>
      </c>
      <c r="B59" s="120">
        <v>32</v>
      </c>
      <c r="C59" s="119" t="s">
        <v>794</v>
      </c>
      <c r="D59" s="119" t="s">
        <v>795</v>
      </c>
      <c r="E59" s="119" t="s">
        <v>2963</v>
      </c>
      <c r="F59" s="119" t="s">
        <v>2298</v>
      </c>
      <c r="G59" s="119" t="s">
        <v>2964</v>
      </c>
      <c r="H59" s="119" t="s">
        <v>797</v>
      </c>
      <c r="I59" s="119" t="s">
        <v>796</v>
      </c>
      <c r="J59" s="119" t="s">
        <v>2965</v>
      </c>
      <c r="K59" s="119" t="s">
        <v>2966</v>
      </c>
      <c r="L59" s="119" t="s">
        <v>798</v>
      </c>
      <c r="M59" s="119" t="s">
        <v>799</v>
      </c>
      <c r="N59" s="119" t="s">
        <v>800</v>
      </c>
      <c r="O59" s="119" t="s">
        <v>801</v>
      </c>
      <c r="P59" s="119" t="s">
        <v>2448</v>
      </c>
    </row>
    <row r="60" spans="1:16" ht="84.95" customHeight="1">
      <c r="A60" s="119" t="s">
        <v>806</v>
      </c>
      <c r="B60" s="120">
        <v>33</v>
      </c>
      <c r="C60" s="119" t="s">
        <v>807</v>
      </c>
      <c r="D60" s="119" t="s">
        <v>808</v>
      </c>
      <c r="E60" s="119" t="s">
        <v>2853</v>
      </c>
      <c r="F60" s="119" t="s">
        <v>2299</v>
      </c>
      <c r="G60" s="119" t="s">
        <v>2854</v>
      </c>
      <c r="H60" s="119" t="s">
        <v>810</v>
      </c>
      <c r="I60" s="119" t="s">
        <v>809</v>
      </c>
      <c r="J60" s="119" t="s">
        <v>2855</v>
      </c>
      <c r="K60" s="119" t="s">
        <v>2856</v>
      </c>
      <c r="L60" s="119" t="s">
        <v>811</v>
      </c>
      <c r="M60" s="119" t="s">
        <v>812</v>
      </c>
      <c r="N60" s="119" t="s">
        <v>813</v>
      </c>
      <c r="O60" s="119" t="s">
        <v>814</v>
      </c>
      <c r="P60" s="119" t="s">
        <v>2449</v>
      </c>
    </row>
    <row r="61" spans="1:16" ht="84.95" customHeight="1">
      <c r="A61" s="119" t="s">
        <v>818</v>
      </c>
      <c r="B61" s="120">
        <v>34</v>
      </c>
      <c r="C61" s="119" t="s">
        <v>819</v>
      </c>
      <c r="D61" s="119" t="s">
        <v>820</v>
      </c>
      <c r="E61" s="119" t="s">
        <v>3200</v>
      </c>
      <c r="F61" s="119" t="s">
        <v>2300</v>
      </c>
      <c r="G61" s="119" t="s">
        <v>3201</v>
      </c>
      <c r="H61" s="119" t="s">
        <v>822</v>
      </c>
      <c r="I61" s="119" t="s">
        <v>821</v>
      </c>
      <c r="J61" s="119" t="s">
        <v>3202</v>
      </c>
      <c r="K61" s="119" t="s">
        <v>3203</v>
      </c>
      <c r="L61" s="119" t="s">
        <v>823</v>
      </c>
      <c r="M61" s="119" t="s">
        <v>824</v>
      </c>
      <c r="N61" s="119" t="s">
        <v>825</v>
      </c>
      <c r="O61" s="119" t="s">
        <v>826</v>
      </c>
      <c r="P61" s="119" t="s">
        <v>2450</v>
      </c>
    </row>
    <row r="62" spans="1:16" ht="84.95" customHeight="1">
      <c r="A62" s="119" t="s">
        <v>832</v>
      </c>
      <c r="B62" s="120">
        <v>35</v>
      </c>
      <c r="C62" s="119" t="s">
        <v>833</v>
      </c>
      <c r="D62" s="119" t="s">
        <v>834</v>
      </c>
      <c r="E62" s="119" t="s">
        <v>3330</v>
      </c>
      <c r="F62" s="119" t="s">
        <v>2301</v>
      </c>
      <c r="G62" s="119" t="s">
        <v>3331</v>
      </c>
      <c r="H62" s="119" t="s">
        <v>836</v>
      </c>
      <c r="I62" s="119" t="s">
        <v>835</v>
      </c>
      <c r="J62" s="119" t="s">
        <v>3332</v>
      </c>
      <c r="K62" s="119" t="s">
        <v>3333</v>
      </c>
      <c r="L62" s="119" t="s">
        <v>837</v>
      </c>
      <c r="M62" s="119" t="s">
        <v>838</v>
      </c>
      <c r="N62" s="119" t="s">
        <v>839</v>
      </c>
      <c r="O62" s="119" t="s">
        <v>840</v>
      </c>
      <c r="P62" s="119" t="s">
        <v>2451</v>
      </c>
    </row>
    <row r="63" spans="1:16" ht="84.95" customHeight="1">
      <c r="A63" s="119" t="s">
        <v>524</v>
      </c>
      <c r="B63" s="120">
        <v>36</v>
      </c>
      <c r="C63" s="119" t="s">
        <v>844</v>
      </c>
      <c r="D63" s="119" t="s">
        <v>845</v>
      </c>
      <c r="E63" s="119" t="s">
        <v>3394</v>
      </c>
      <c r="F63" s="119" t="s">
        <v>2302</v>
      </c>
      <c r="G63" s="119" t="s">
        <v>3395</v>
      </c>
      <c r="H63" s="119" t="s">
        <v>847</v>
      </c>
      <c r="I63" s="119" t="s">
        <v>846</v>
      </c>
      <c r="J63" s="119" t="s">
        <v>3396</v>
      </c>
      <c r="K63" s="119" t="s">
        <v>3397</v>
      </c>
      <c r="L63" s="119" t="s">
        <v>848</v>
      </c>
      <c r="M63" s="119" t="s">
        <v>849</v>
      </c>
      <c r="N63" s="119" t="s">
        <v>850</v>
      </c>
      <c r="O63" s="119" t="s">
        <v>851</v>
      </c>
      <c r="P63" s="119" t="s">
        <v>2452</v>
      </c>
    </row>
    <row r="64" spans="1:16" ht="84.95" customHeight="1">
      <c r="A64" s="119" t="s">
        <v>856</v>
      </c>
      <c r="B64" s="120">
        <v>37</v>
      </c>
      <c r="C64" s="119" t="s">
        <v>857</v>
      </c>
      <c r="D64" s="119" t="s">
        <v>858</v>
      </c>
      <c r="E64" s="119" t="s">
        <v>3389</v>
      </c>
      <c r="F64" s="119" t="s">
        <v>2303</v>
      </c>
      <c r="G64" s="119" t="s">
        <v>3390</v>
      </c>
      <c r="H64" s="119" t="s">
        <v>860</v>
      </c>
      <c r="I64" s="119" t="s">
        <v>859</v>
      </c>
      <c r="J64" s="119" t="s">
        <v>3391</v>
      </c>
      <c r="K64" s="119" t="s">
        <v>3392</v>
      </c>
      <c r="L64" s="119" t="s">
        <v>861</v>
      </c>
      <c r="M64" s="119" t="s">
        <v>862</v>
      </c>
      <c r="N64" s="119" t="s">
        <v>863</v>
      </c>
      <c r="O64" s="119" t="s">
        <v>864</v>
      </c>
      <c r="P64" s="119" t="s">
        <v>2453</v>
      </c>
    </row>
    <row r="65" spans="1:16" ht="84.95" customHeight="1">
      <c r="A65" s="119" t="s">
        <v>538</v>
      </c>
      <c r="B65" s="120">
        <v>38</v>
      </c>
      <c r="C65" s="119" t="s">
        <v>869</v>
      </c>
      <c r="D65" s="119" t="s">
        <v>870</v>
      </c>
      <c r="E65" s="119" t="s">
        <v>2747</v>
      </c>
      <c r="F65" s="119" t="s">
        <v>2304</v>
      </c>
      <c r="G65" s="119" t="s">
        <v>2748</v>
      </c>
      <c r="H65" s="119" t="s">
        <v>872</v>
      </c>
      <c r="I65" s="119" t="s">
        <v>871</v>
      </c>
      <c r="J65" s="119" t="s">
        <v>2749</v>
      </c>
      <c r="K65" s="119" t="s">
        <v>2750</v>
      </c>
      <c r="L65" s="119" t="s">
        <v>873</v>
      </c>
      <c r="M65" s="119" t="s">
        <v>874</v>
      </c>
      <c r="N65" s="119" t="s">
        <v>875</v>
      </c>
      <c r="O65" s="119" t="s">
        <v>876</v>
      </c>
      <c r="P65" s="119" t="s">
        <v>2454</v>
      </c>
    </row>
    <row r="66" spans="1:16" ht="84.95" customHeight="1">
      <c r="A66" s="119" t="s">
        <v>880</v>
      </c>
      <c r="B66" s="120">
        <v>39</v>
      </c>
      <c r="C66" s="119" t="s">
        <v>881</v>
      </c>
      <c r="D66" s="119" t="s">
        <v>882</v>
      </c>
      <c r="E66" s="119" t="s">
        <v>2752</v>
      </c>
      <c r="F66" s="119" t="s">
        <v>2305</v>
      </c>
      <c r="G66" s="119" t="s">
        <v>2753</v>
      </c>
      <c r="H66" s="119" t="s">
        <v>884</v>
      </c>
      <c r="I66" s="119" t="s">
        <v>883</v>
      </c>
      <c r="J66" s="119" t="s">
        <v>2754</v>
      </c>
      <c r="K66" s="119" t="s">
        <v>2755</v>
      </c>
      <c r="L66" s="119" t="s">
        <v>885</v>
      </c>
      <c r="M66" s="119" t="s">
        <v>886</v>
      </c>
      <c r="N66" s="119" t="s">
        <v>887</v>
      </c>
      <c r="O66" s="119" t="s">
        <v>888</v>
      </c>
      <c r="P66" s="119" t="s">
        <v>2455</v>
      </c>
    </row>
    <row r="67" spans="1:16" ht="84.95" customHeight="1">
      <c r="A67" s="119" t="s">
        <v>892</v>
      </c>
      <c r="B67" s="120">
        <v>40</v>
      </c>
      <c r="C67" s="119" t="s">
        <v>893</v>
      </c>
      <c r="D67" s="119" t="s">
        <v>894</v>
      </c>
      <c r="E67" s="119" t="s">
        <v>2781</v>
      </c>
      <c r="F67" s="119" t="s">
        <v>2306</v>
      </c>
      <c r="G67" s="119" t="s">
        <v>2782</v>
      </c>
      <c r="H67" s="119" t="s">
        <v>896</v>
      </c>
      <c r="I67" s="119" t="s">
        <v>895</v>
      </c>
      <c r="J67" s="119" t="s">
        <v>2783</v>
      </c>
      <c r="K67" s="119" t="s">
        <v>2784</v>
      </c>
      <c r="L67" s="119" t="s">
        <v>897</v>
      </c>
      <c r="M67" s="119" t="s">
        <v>898</v>
      </c>
      <c r="N67" s="119" t="s">
        <v>899</v>
      </c>
      <c r="O67" s="119" t="s">
        <v>900</v>
      </c>
      <c r="P67" s="119" t="s">
        <v>2456</v>
      </c>
    </row>
    <row r="68" spans="1:16" ht="84.95" customHeight="1">
      <c r="A68" s="119" t="s">
        <v>551</v>
      </c>
      <c r="B68" s="120">
        <v>41</v>
      </c>
      <c r="C68" s="119" t="s">
        <v>904</v>
      </c>
      <c r="D68" s="119" t="s">
        <v>905</v>
      </c>
      <c r="E68" s="119" t="s">
        <v>3464</v>
      </c>
      <c r="F68" s="119" t="s">
        <v>2307</v>
      </c>
      <c r="G68" s="119" t="s">
        <v>3465</v>
      </c>
      <c r="H68" s="119" t="s">
        <v>907</v>
      </c>
      <c r="I68" s="119" t="s">
        <v>906</v>
      </c>
      <c r="J68" s="119" t="s">
        <v>3466</v>
      </c>
      <c r="K68" s="119" t="s">
        <v>3467</v>
      </c>
      <c r="L68" s="119" t="s">
        <v>908</v>
      </c>
      <c r="M68" s="119" t="s">
        <v>909</v>
      </c>
      <c r="N68" s="119" t="s">
        <v>910</v>
      </c>
      <c r="O68" s="119" t="s">
        <v>911</v>
      </c>
      <c r="P68" s="119" t="s">
        <v>2457</v>
      </c>
    </row>
    <row r="69" spans="1:16" ht="84.95" customHeight="1">
      <c r="A69" s="119" t="s">
        <v>915</v>
      </c>
      <c r="B69" s="120">
        <v>42</v>
      </c>
      <c r="C69" s="119" t="s">
        <v>522</v>
      </c>
      <c r="D69" s="119" t="s">
        <v>916</v>
      </c>
      <c r="E69" s="119" t="s">
        <v>2800</v>
      </c>
      <c r="F69" s="119" t="s">
        <v>2308</v>
      </c>
      <c r="G69" s="119" t="s">
        <v>2801</v>
      </c>
      <c r="H69" s="119" t="s">
        <v>918</v>
      </c>
      <c r="I69" s="119" t="s">
        <v>917</v>
      </c>
      <c r="J69" s="119" t="s">
        <v>2802</v>
      </c>
      <c r="K69" s="119" t="s">
        <v>2803</v>
      </c>
      <c r="L69" s="119" t="s">
        <v>919</v>
      </c>
      <c r="M69" s="119" t="s">
        <v>920</v>
      </c>
      <c r="N69" s="119" t="s">
        <v>921</v>
      </c>
      <c r="O69" s="119" t="s">
        <v>922</v>
      </c>
      <c r="P69" s="119" t="s">
        <v>2458</v>
      </c>
    </row>
    <row r="70" spans="1:16" ht="84.95" customHeight="1">
      <c r="A70" s="119" t="s">
        <v>926</v>
      </c>
      <c r="B70" s="120">
        <v>43</v>
      </c>
      <c r="C70" s="119" t="s">
        <v>927</v>
      </c>
      <c r="D70" s="119" t="s">
        <v>928</v>
      </c>
      <c r="E70" s="119" t="s">
        <v>3002</v>
      </c>
      <c r="F70" s="119" t="s">
        <v>2309</v>
      </c>
      <c r="G70" s="119" t="s">
        <v>3003</v>
      </c>
      <c r="H70" s="119" t="s">
        <v>930</v>
      </c>
      <c r="I70" s="119" t="s">
        <v>929</v>
      </c>
      <c r="J70" s="119" t="s">
        <v>3004</v>
      </c>
      <c r="K70" s="119" t="s">
        <v>3005</v>
      </c>
      <c r="L70" s="119" t="s">
        <v>931</v>
      </c>
      <c r="M70" s="119" t="s">
        <v>932</v>
      </c>
      <c r="N70" s="119" t="s">
        <v>933</v>
      </c>
      <c r="O70" s="119" t="s">
        <v>934</v>
      </c>
      <c r="P70" s="119" t="s">
        <v>2459</v>
      </c>
    </row>
    <row r="71" spans="1:16" ht="84.95" customHeight="1">
      <c r="A71" s="119" t="s">
        <v>937</v>
      </c>
      <c r="B71" s="120">
        <v>44</v>
      </c>
      <c r="C71" s="119" t="s">
        <v>938</v>
      </c>
      <c r="D71" s="119" t="s">
        <v>939</v>
      </c>
      <c r="E71" s="119" t="s">
        <v>3370</v>
      </c>
      <c r="F71" s="119" t="s">
        <v>2310</v>
      </c>
      <c r="G71" s="119" t="s">
        <v>3371</v>
      </c>
      <c r="H71" s="119" t="s">
        <v>941</v>
      </c>
      <c r="I71" s="119" t="s">
        <v>940</v>
      </c>
      <c r="J71" s="119" t="s">
        <v>3372</v>
      </c>
      <c r="K71" s="119" t="s">
        <v>3373</v>
      </c>
      <c r="L71" s="119" t="s">
        <v>942</v>
      </c>
      <c r="M71" s="119" t="s">
        <v>943</v>
      </c>
      <c r="N71" s="119" t="s">
        <v>944</v>
      </c>
      <c r="O71" s="119" t="s">
        <v>945</v>
      </c>
      <c r="P71" s="119" t="s">
        <v>2460</v>
      </c>
    </row>
    <row r="72" spans="1:16" ht="84.95" customHeight="1">
      <c r="A72" s="119" t="s">
        <v>948</v>
      </c>
      <c r="B72" s="120">
        <v>45</v>
      </c>
      <c r="C72" s="119" t="s">
        <v>949</v>
      </c>
      <c r="D72" s="119" t="s">
        <v>950</v>
      </c>
      <c r="E72" s="119" t="s">
        <v>2815</v>
      </c>
      <c r="F72" s="119" t="s">
        <v>2311</v>
      </c>
      <c r="G72" s="119" t="s">
        <v>2816</v>
      </c>
      <c r="H72" s="119" t="s">
        <v>952</v>
      </c>
      <c r="I72" s="119" t="s">
        <v>951</v>
      </c>
      <c r="J72" s="119" t="s">
        <v>2817</v>
      </c>
      <c r="K72" s="119" t="s">
        <v>2818</v>
      </c>
      <c r="L72" s="119" t="s">
        <v>953</v>
      </c>
      <c r="M72" s="119" t="s">
        <v>954</v>
      </c>
      <c r="N72" s="119" t="s">
        <v>955</v>
      </c>
      <c r="O72" s="119" t="s">
        <v>956</v>
      </c>
      <c r="P72" s="119" t="s">
        <v>2461</v>
      </c>
    </row>
    <row r="73" spans="1:16" ht="84.95" customHeight="1">
      <c r="A73" s="119" t="s">
        <v>961</v>
      </c>
      <c r="B73" s="120">
        <v>46</v>
      </c>
      <c r="C73" s="119" t="s">
        <v>962</v>
      </c>
      <c r="D73" s="119" t="s">
        <v>963</v>
      </c>
      <c r="E73" s="119" t="s">
        <v>2943</v>
      </c>
      <c r="F73" s="119" t="s">
        <v>2312</v>
      </c>
      <c r="G73" s="119" t="s">
        <v>2944</v>
      </c>
      <c r="H73" s="119" t="s">
        <v>965</v>
      </c>
      <c r="I73" s="119" t="s">
        <v>964</v>
      </c>
      <c r="J73" s="119" t="s">
        <v>2945</v>
      </c>
      <c r="K73" s="119" t="s">
        <v>2946</v>
      </c>
      <c r="L73" s="119" t="s">
        <v>966</v>
      </c>
      <c r="M73" s="119" t="s">
        <v>967</v>
      </c>
      <c r="N73" s="119" t="s">
        <v>968</v>
      </c>
      <c r="O73" s="119" t="s">
        <v>969</v>
      </c>
      <c r="P73" s="119" t="s">
        <v>2462</v>
      </c>
    </row>
    <row r="74" spans="1:16" ht="84.95" customHeight="1">
      <c r="A74" s="119" t="s">
        <v>974</v>
      </c>
      <c r="B74" s="120">
        <v>47</v>
      </c>
      <c r="C74" s="119" t="s">
        <v>975</v>
      </c>
      <c r="D74" s="119" t="s">
        <v>976</v>
      </c>
      <c r="E74" s="119" t="s">
        <v>3012</v>
      </c>
      <c r="F74" s="119" t="s">
        <v>2313</v>
      </c>
      <c r="G74" s="119" t="s">
        <v>3013</v>
      </c>
      <c r="H74" s="119" t="s">
        <v>978</v>
      </c>
      <c r="I74" s="119" t="s">
        <v>977</v>
      </c>
      <c r="J74" s="119" t="s">
        <v>3014</v>
      </c>
      <c r="K74" s="119" t="s">
        <v>3015</v>
      </c>
      <c r="L74" s="119" t="s">
        <v>979</v>
      </c>
      <c r="M74" s="119" t="s">
        <v>980</v>
      </c>
      <c r="N74" s="119" t="s">
        <v>981</v>
      </c>
      <c r="O74" s="119" t="s">
        <v>982</v>
      </c>
      <c r="P74" s="119" t="s">
        <v>2463</v>
      </c>
    </row>
    <row r="75" spans="1:16" ht="84.95" customHeight="1">
      <c r="A75" s="119" t="s">
        <v>987</v>
      </c>
      <c r="B75" s="120">
        <v>48</v>
      </c>
      <c r="C75" s="119" t="s">
        <v>988</v>
      </c>
      <c r="D75" s="119" t="s">
        <v>989</v>
      </c>
      <c r="E75" s="119" t="s">
        <v>3459</v>
      </c>
      <c r="F75" s="119" t="s">
        <v>2314</v>
      </c>
      <c r="G75" s="119" t="s">
        <v>3460</v>
      </c>
      <c r="H75" s="119" t="s">
        <v>991</v>
      </c>
      <c r="I75" s="119" t="s">
        <v>990</v>
      </c>
      <c r="J75" s="119" t="s">
        <v>3461</v>
      </c>
      <c r="K75" s="119" t="s">
        <v>3462</v>
      </c>
      <c r="L75" s="119" t="s">
        <v>992</v>
      </c>
      <c r="M75" s="119" t="s">
        <v>993</v>
      </c>
      <c r="N75" s="119" t="s">
        <v>994</v>
      </c>
      <c r="O75" s="119" t="s">
        <v>995</v>
      </c>
      <c r="P75" s="119" t="s">
        <v>2464</v>
      </c>
    </row>
    <row r="76" spans="1:16" ht="84.95" customHeight="1">
      <c r="A76" s="119" t="s">
        <v>999</v>
      </c>
      <c r="B76" s="120">
        <v>49</v>
      </c>
      <c r="C76" s="119" t="s">
        <v>1000</v>
      </c>
      <c r="D76" s="119" t="s">
        <v>1001</v>
      </c>
      <c r="E76" s="119" t="s">
        <v>3210</v>
      </c>
      <c r="F76" s="119" t="s">
        <v>2315</v>
      </c>
      <c r="G76" s="119" t="s">
        <v>3211</v>
      </c>
      <c r="H76" s="119" t="s">
        <v>1003</v>
      </c>
      <c r="I76" s="119" t="s">
        <v>1002</v>
      </c>
      <c r="J76" s="119" t="s">
        <v>3212</v>
      </c>
      <c r="K76" s="119" t="s">
        <v>3213</v>
      </c>
      <c r="L76" s="119" t="s">
        <v>1004</v>
      </c>
      <c r="M76" s="119" t="s">
        <v>1005</v>
      </c>
      <c r="N76" s="119" t="s">
        <v>1006</v>
      </c>
      <c r="O76" s="119" t="s">
        <v>1007</v>
      </c>
      <c r="P76" s="119" t="s">
        <v>2465</v>
      </c>
    </row>
    <row r="77" spans="1:16" ht="84.95" customHeight="1">
      <c r="A77" s="119" t="s">
        <v>1012</v>
      </c>
      <c r="B77" s="120">
        <v>50</v>
      </c>
      <c r="C77" s="119" t="s">
        <v>1013</v>
      </c>
      <c r="D77" s="119" t="s">
        <v>1014</v>
      </c>
      <c r="E77" s="119" t="s">
        <v>3057</v>
      </c>
      <c r="F77" s="119" t="s">
        <v>2316</v>
      </c>
      <c r="G77" s="119" t="s">
        <v>3058</v>
      </c>
      <c r="H77" s="119" t="s">
        <v>1016</v>
      </c>
      <c r="I77" s="119" t="s">
        <v>1015</v>
      </c>
      <c r="J77" s="119" t="s">
        <v>3059</v>
      </c>
      <c r="K77" s="119" t="s">
        <v>3060</v>
      </c>
      <c r="L77" s="119" t="s">
        <v>1017</v>
      </c>
      <c r="M77" s="119" t="s">
        <v>1018</v>
      </c>
      <c r="N77" s="119" t="s">
        <v>1019</v>
      </c>
      <c r="O77" s="119" t="s">
        <v>1020</v>
      </c>
      <c r="P77" s="119" t="s">
        <v>2466</v>
      </c>
    </row>
    <row r="78" spans="1:16" ht="84.95" customHeight="1">
      <c r="A78" s="119" t="s">
        <v>1025</v>
      </c>
      <c r="B78" s="120">
        <v>51</v>
      </c>
      <c r="C78" s="119" t="s">
        <v>1026</v>
      </c>
      <c r="D78" s="119" t="s">
        <v>1027</v>
      </c>
      <c r="E78" s="119" t="s">
        <v>3135</v>
      </c>
      <c r="F78" s="119" t="s">
        <v>2317</v>
      </c>
      <c r="G78" s="119" t="s">
        <v>3136</v>
      </c>
      <c r="H78" s="119" t="s">
        <v>1029</v>
      </c>
      <c r="I78" s="119" t="s">
        <v>1028</v>
      </c>
      <c r="J78" s="119" t="s">
        <v>3137</v>
      </c>
      <c r="K78" s="119" t="s">
        <v>3138</v>
      </c>
      <c r="L78" s="119" t="s">
        <v>1030</v>
      </c>
      <c r="M78" s="119" t="s">
        <v>1031</v>
      </c>
      <c r="N78" s="119" t="s">
        <v>1032</v>
      </c>
      <c r="O78" s="119" t="s">
        <v>1033</v>
      </c>
      <c r="P78" s="119" t="s">
        <v>2467</v>
      </c>
    </row>
    <row r="79" spans="1:16" ht="84.95" customHeight="1">
      <c r="A79" s="119" t="s">
        <v>1039</v>
      </c>
      <c r="B79" s="120">
        <v>52</v>
      </c>
      <c r="C79" s="119" t="s">
        <v>1040</v>
      </c>
      <c r="D79" s="119" t="s">
        <v>1041</v>
      </c>
      <c r="E79" s="119" t="s">
        <v>2737</v>
      </c>
      <c r="F79" s="119" t="s">
        <v>2318</v>
      </c>
      <c r="G79" s="119" t="s">
        <v>2738</v>
      </c>
      <c r="H79" s="119" t="s">
        <v>1043</v>
      </c>
      <c r="I79" s="119" t="s">
        <v>1042</v>
      </c>
      <c r="J79" s="119" t="s">
        <v>2739</v>
      </c>
      <c r="K79" s="119" t="s">
        <v>2740</v>
      </c>
      <c r="L79" s="119" t="s">
        <v>1044</v>
      </c>
      <c r="M79" s="119" t="s">
        <v>1045</v>
      </c>
      <c r="N79" s="119" t="s">
        <v>1046</v>
      </c>
      <c r="O79" s="119" t="s">
        <v>1047</v>
      </c>
      <c r="P79" s="119" t="s">
        <v>2468</v>
      </c>
    </row>
    <row r="80" spans="1:16" ht="84.95" customHeight="1">
      <c r="A80" s="119" t="s">
        <v>1051</v>
      </c>
      <c r="B80" s="120">
        <v>53</v>
      </c>
      <c r="C80" s="119" t="s">
        <v>1052</v>
      </c>
      <c r="D80" s="119" t="s">
        <v>1053</v>
      </c>
      <c r="E80" s="119" t="s">
        <v>3230</v>
      </c>
      <c r="F80" s="119" t="s">
        <v>2319</v>
      </c>
      <c r="G80" s="119" t="s">
        <v>3231</v>
      </c>
      <c r="H80" s="119" t="s">
        <v>1055</v>
      </c>
      <c r="I80" s="119" t="s">
        <v>1054</v>
      </c>
      <c r="J80" s="119" t="s">
        <v>3232</v>
      </c>
      <c r="K80" s="119" t="s">
        <v>3233</v>
      </c>
      <c r="L80" s="119" t="s">
        <v>1056</v>
      </c>
      <c r="M80" s="119" t="s">
        <v>1057</v>
      </c>
      <c r="N80" s="119" t="s">
        <v>1058</v>
      </c>
      <c r="O80" s="119" t="s">
        <v>1059</v>
      </c>
      <c r="P80" s="119" t="s">
        <v>2469</v>
      </c>
    </row>
    <row r="81" spans="1:16" ht="84.95" customHeight="1">
      <c r="A81" s="119" t="s">
        <v>1064</v>
      </c>
      <c r="B81" s="120">
        <v>54</v>
      </c>
      <c r="C81" s="119" t="s">
        <v>1065</v>
      </c>
      <c r="D81" s="119" t="s">
        <v>1066</v>
      </c>
      <c r="E81" s="119" t="s">
        <v>2762</v>
      </c>
      <c r="F81" s="119" t="s">
        <v>2320</v>
      </c>
      <c r="G81" s="119" t="s">
        <v>2763</v>
      </c>
      <c r="H81" s="119" t="s">
        <v>1068</v>
      </c>
      <c r="I81" s="119" t="s">
        <v>1067</v>
      </c>
      <c r="J81" s="119" t="s">
        <v>2764</v>
      </c>
      <c r="K81" s="119" t="s">
        <v>2765</v>
      </c>
      <c r="L81" s="119" t="s">
        <v>1069</v>
      </c>
      <c r="M81" s="119" t="s">
        <v>1070</v>
      </c>
      <c r="N81" s="119" t="s">
        <v>1071</v>
      </c>
      <c r="O81" s="119" t="s">
        <v>1072</v>
      </c>
      <c r="P81" s="119" t="s">
        <v>2470</v>
      </c>
    </row>
    <row r="82" spans="1:16" ht="84.95" customHeight="1">
      <c r="A82" s="119" t="s">
        <v>1078</v>
      </c>
      <c r="B82" s="120">
        <v>55</v>
      </c>
      <c r="C82" s="119" t="s">
        <v>1079</v>
      </c>
      <c r="D82" s="119" t="s">
        <v>1080</v>
      </c>
      <c r="E82" s="119" t="s">
        <v>2820</v>
      </c>
      <c r="F82" s="119" t="s">
        <v>2321</v>
      </c>
      <c r="G82" s="119" t="s">
        <v>2821</v>
      </c>
      <c r="H82" s="119" t="s">
        <v>1082</v>
      </c>
      <c r="I82" s="119" t="s">
        <v>1081</v>
      </c>
      <c r="J82" s="119" t="s">
        <v>2822</v>
      </c>
      <c r="K82" s="119" t="s">
        <v>2823</v>
      </c>
      <c r="L82" s="119" t="s">
        <v>1083</v>
      </c>
      <c r="M82" s="119" t="s">
        <v>1084</v>
      </c>
      <c r="N82" s="119" t="s">
        <v>1085</v>
      </c>
      <c r="O82" s="119" t="s">
        <v>1086</v>
      </c>
      <c r="P82" s="119" t="s">
        <v>2471</v>
      </c>
    </row>
    <row r="83" spans="1:16" ht="84.95" customHeight="1">
      <c r="A83" s="119" t="s">
        <v>565</v>
      </c>
      <c r="B83" s="120">
        <v>56</v>
      </c>
      <c r="C83" s="119" t="s">
        <v>1088</v>
      </c>
      <c r="D83" s="119" t="s">
        <v>1089</v>
      </c>
      <c r="E83" s="119" t="s">
        <v>2928</v>
      </c>
      <c r="F83" s="119" t="s">
        <v>2322</v>
      </c>
      <c r="G83" s="119" t="s">
        <v>2929</v>
      </c>
      <c r="H83" s="119" t="s">
        <v>1091</v>
      </c>
      <c r="I83" s="119" t="s">
        <v>1090</v>
      </c>
      <c r="J83" s="119" t="s">
        <v>2930</v>
      </c>
      <c r="K83" s="119" t="s">
        <v>2931</v>
      </c>
      <c r="L83" s="119" t="s">
        <v>1092</v>
      </c>
      <c r="M83" s="119" t="s">
        <v>1093</v>
      </c>
      <c r="N83" s="119" t="s">
        <v>1094</v>
      </c>
      <c r="O83" s="119" t="s">
        <v>1095</v>
      </c>
      <c r="P83" s="119" t="s">
        <v>2472</v>
      </c>
    </row>
    <row r="84" spans="1:16" ht="84.95" customHeight="1">
      <c r="A84" s="119" t="s">
        <v>1101</v>
      </c>
      <c r="B84" s="120">
        <v>57</v>
      </c>
      <c r="C84" s="119" t="s">
        <v>1102</v>
      </c>
      <c r="D84" s="119" t="s">
        <v>1103</v>
      </c>
      <c r="E84" s="119" t="s">
        <v>2828</v>
      </c>
      <c r="F84" s="119" t="s">
        <v>2323</v>
      </c>
      <c r="G84" s="119" t="s">
        <v>2829</v>
      </c>
      <c r="H84" s="119" t="s">
        <v>1105</v>
      </c>
      <c r="I84" s="119" t="s">
        <v>1104</v>
      </c>
      <c r="J84" s="119" t="s">
        <v>2830</v>
      </c>
      <c r="K84" s="119" t="s">
        <v>2831</v>
      </c>
      <c r="L84" s="119" t="s">
        <v>1106</v>
      </c>
      <c r="M84" s="119" t="s">
        <v>1107</v>
      </c>
      <c r="N84" s="119" t="s">
        <v>1108</v>
      </c>
      <c r="O84" s="119" t="s">
        <v>1109</v>
      </c>
      <c r="P84" s="119" t="s">
        <v>2473</v>
      </c>
    </row>
    <row r="85" spans="1:16" ht="84.95" customHeight="1">
      <c r="A85" s="119" t="s">
        <v>1112</v>
      </c>
      <c r="B85" s="120">
        <v>58</v>
      </c>
      <c r="C85" s="119" t="s">
        <v>1113</v>
      </c>
      <c r="D85" s="119" t="s">
        <v>1114</v>
      </c>
      <c r="E85" s="119" t="s">
        <v>2824</v>
      </c>
      <c r="F85" s="119" t="s">
        <v>2324</v>
      </c>
      <c r="G85" s="119" t="s">
        <v>2825</v>
      </c>
      <c r="H85" s="119" t="s">
        <v>1116</v>
      </c>
      <c r="I85" s="119" t="s">
        <v>1115</v>
      </c>
      <c r="J85" s="119" t="s">
        <v>2826</v>
      </c>
      <c r="K85" s="119" t="s">
        <v>2827</v>
      </c>
      <c r="L85" s="119" t="s">
        <v>1117</v>
      </c>
      <c r="M85" s="119" t="s">
        <v>1118</v>
      </c>
      <c r="N85" s="119" t="s">
        <v>1119</v>
      </c>
      <c r="O85" s="119" t="s">
        <v>1120</v>
      </c>
      <c r="P85" s="119" t="s">
        <v>2474</v>
      </c>
    </row>
    <row r="86" spans="1:16" ht="84.95" customHeight="1">
      <c r="A86" s="119" t="s">
        <v>576</v>
      </c>
      <c r="B86" s="120">
        <v>59</v>
      </c>
      <c r="C86" s="119" t="s">
        <v>1123</v>
      </c>
      <c r="D86" s="119" t="s">
        <v>1124</v>
      </c>
      <c r="E86" s="119" t="s">
        <v>2868</v>
      </c>
      <c r="F86" s="119" t="s">
        <v>2325</v>
      </c>
      <c r="G86" s="119" t="s">
        <v>2869</v>
      </c>
      <c r="H86" s="119" t="s">
        <v>1126</v>
      </c>
      <c r="I86" s="119" t="s">
        <v>1125</v>
      </c>
      <c r="J86" s="119" t="s">
        <v>2870</v>
      </c>
      <c r="K86" s="119" t="s">
        <v>2871</v>
      </c>
      <c r="L86" s="119" t="s">
        <v>1127</v>
      </c>
      <c r="M86" s="119" t="s">
        <v>1128</v>
      </c>
      <c r="N86" s="119" t="s">
        <v>1129</v>
      </c>
      <c r="O86" s="119" t="s">
        <v>1130</v>
      </c>
      <c r="P86" s="119" t="s">
        <v>2475</v>
      </c>
    </row>
    <row r="87" spans="1:16" ht="84.95" customHeight="1">
      <c r="A87" s="119" t="s">
        <v>1134</v>
      </c>
      <c r="B87" s="120">
        <v>60</v>
      </c>
      <c r="C87" s="119" t="s">
        <v>1135</v>
      </c>
      <c r="D87" s="119" t="s">
        <v>1136</v>
      </c>
      <c r="E87" s="119" t="s">
        <v>2843</v>
      </c>
      <c r="F87" s="119" t="s">
        <v>2326</v>
      </c>
      <c r="G87" s="119" t="s">
        <v>2844</v>
      </c>
      <c r="H87" s="119" t="s">
        <v>1138</v>
      </c>
      <c r="I87" s="119" t="s">
        <v>1137</v>
      </c>
      <c r="J87" s="119" t="s">
        <v>2845</v>
      </c>
      <c r="K87" s="119" t="s">
        <v>2846</v>
      </c>
      <c r="L87" s="119" t="s">
        <v>1139</v>
      </c>
      <c r="M87" s="119" t="s">
        <v>1140</v>
      </c>
      <c r="N87" s="119" t="s">
        <v>1141</v>
      </c>
      <c r="O87" s="119" t="s">
        <v>1142</v>
      </c>
      <c r="P87" s="119" t="s">
        <v>2476</v>
      </c>
    </row>
    <row r="88" spans="1:16" ht="84.95" customHeight="1">
      <c r="A88" s="119" t="s">
        <v>589</v>
      </c>
      <c r="B88" s="120">
        <v>61</v>
      </c>
      <c r="C88" s="119" t="s">
        <v>1144</v>
      </c>
      <c r="D88" s="119" t="s">
        <v>1145</v>
      </c>
      <c r="E88" s="119" t="s">
        <v>2883</v>
      </c>
      <c r="F88" s="119" t="s">
        <v>2327</v>
      </c>
      <c r="G88" s="119" t="s">
        <v>2884</v>
      </c>
      <c r="H88" s="119" t="s">
        <v>1147</v>
      </c>
      <c r="I88" s="119" t="s">
        <v>1146</v>
      </c>
      <c r="J88" s="119" t="s">
        <v>2885</v>
      </c>
      <c r="K88" s="119" t="s">
        <v>2886</v>
      </c>
      <c r="L88" s="119" t="s">
        <v>1148</v>
      </c>
      <c r="M88" s="119" t="s">
        <v>1149</v>
      </c>
      <c r="N88" s="119" t="s">
        <v>1150</v>
      </c>
      <c r="O88" s="119" t="s">
        <v>1151</v>
      </c>
      <c r="P88" s="119" t="s">
        <v>2477</v>
      </c>
    </row>
    <row r="89" spans="1:16" ht="84.95" customHeight="1">
      <c r="A89" s="119" t="s">
        <v>1156</v>
      </c>
      <c r="B89" s="120">
        <v>62</v>
      </c>
      <c r="C89" s="119" t="s">
        <v>1157</v>
      </c>
      <c r="D89" s="119" t="s">
        <v>1158</v>
      </c>
      <c r="E89" s="119" t="s">
        <v>2913</v>
      </c>
      <c r="F89" s="119" t="s">
        <v>2328</v>
      </c>
      <c r="G89" s="119" t="s">
        <v>2914</v>
      </c>
      <c r="H89" s="119" t="s">
        <v>1160</v>
      </c>
      <c r="I89" s="119" t="s">
        <v>1159</v>
      </c>
      <c r="J89" s="119" t="s">
        <v>2915</v>
      </c>
      <c r="K89" s="119" t="s">
        <v>2916</v>
      </c>
      <c r="L89" s="119" t="s">
        <v>1161</v>
      </c>
      <c r="M89" s="119" t="s">
        <v>1162</v>
      </c>
      <c r="N89" s="119" t="s">
        <v>1163</v>
      </c>
      <c r="O89" s="119" t="s">
        <v>1164</v>
      </c>
      <c r="P89" s="119" t="s">
        <v>2478</v>
      </c>
    </row>
    <row r="90" spans="1:16" ht="84.95" customHeight="1">
      <c r="A90" s="119" t="s">
        <v>1169</v>
      </c>
      <c r="B90" s="120">
        <v>63</v>
      </c>
      <c r="C90" s="119" t="s">
        <v>1170</v>
      </c>
      <c r="D90" s="119" t="s">
        <v>1171</v>
      </c>
      <c r="E90" s="119" t="s">
        <v>2848</v>
      </c>
      <c r="F90" s="119" t="s">
        <v>2329</v>
      </c>
      <c r="G90" s="119" t="s">
        <v>2849</v>
      </c>
      <c r="H90" s="119" t="s">
        <v>1173</v>
      </c>
      <c r="I90" s="119" t="s">
        <v>1172</v>
      </c>
      <c r="J90" s="119" t="s">
        <v>2850</v>
      </c>
      <c r="K90" s="119" t="s">
        <v>2851</v>
      </c>
      <c r="L90" s="119" t="s">
        <v>1174</v>
      </c>
      <c r="M90" s="119" t="s">
        <v>1175</v>
      </c>
      <c r="N90" s="119" t="s">
        <v>1176</v>
      </c>
      <c r="O90" s="119" t="s">
        <v>1177</v>
      </c>
      <c r="P90" s="119" t="s">
        <v>2479</v>
      </c>
    </row>
    <row r="91" spans="1:16" ht="84.95" customHeight="1">
      <c r="A91" s="119" t="s">
        <v>1180</v>
      </c>
      <c r="B91" s="120">
        <v>64</v>
      </c>
      <c r="C91" s="119" t="s">
        <v>1181</v>
      </c>
      <c r="D91" s="119" t="s">
        <v>1182</v>
      </c>
      <c r="E91" s="119" t="s">
        <v>2873</v>
      </c>
      <c r="F91" s="119" t="s">
        <v>2330</v>
      </c>
      <c r="G91" s="119" t="s">
        <v>2874</v>
      </c>
      <c r="H91" s="119" t="s">
        <v>1184</v>
      </c>
      <c r="I91" s="119" t="s">
        <v>1183</v>
      </c>
      <c r="J91" s="119" t="s">
        <v>2875</v>
      </c>
      <c r="K91" s="119" t="s">
        <v>2876</v>
      </c>
      <c r="L91" s="119" t="s">
        <v>1185</v>
      </c>
      <c r="M91" s="119" t="s">
        <v>1186</v>
      </c>
      <c r="N91" s="119" t="s">
        <v>1187</v>
      </c>
      <c r="O91" s="119" t="s">
        <v>1188</v>
      </c>
      <c r="P91" s="119" t="s">
        <v>2480</v>
      </c>
    </row>
    <row r="92" spans="1:16" ht="84.95" customHeight="1">
      <c r="A92" s="119" t="s">
        <v>1195</v>
      </c>
      <c r="B92" s="120">
        <v>65</v>
      </c>
      <c r="C92" s="119" t="s">
        <v>1196</v>
      </c>
      <c r="D92" s="119" t="s">
        <v>1197</v>
      </c>
      <c r="E92" s="119" t="s">
        <v>2888</v>
      </c>
      <c r="F92" s="119" t="s">
        <v>2331</v>
      </c>
      <c r="G92" s="119" t="s">
        <v>2889</v>
      </c>
      <c r="H92" s="119" t="s">
        <v>1199</v>
      </c>
      <c r="I92" s="119" t="s">
        <v>1198</v>
      </c>
      <c r="J92" s="119" t="s">
        <v>2890</v>
      </c>
      <c r="K92" s="119" t="s">
        <v>2891</v>
      </c>
      <c r="L92" s="119" t="s">
        <v>1200</v>
      </c>
      <c r="M92" s="119" t="s">
        <v>1201</v>
      </c>
      <c r="N92" s="119" t="s">
        <v>1202</v>
      </c>
      <c r="O92" s="119" t="s">
        <v>1203</v>
      </c>
      <c r="P92" s="119" t="s">
        <v>2481</v>
      </c>
    </row>
    <row r="93" spans="1:16" ht="84.95" customHeight="1">
      <c r="A93" s="119" t="s">
        <v>1207</v>
      </c>
      <c r="B93" s="120">
        <v>66</v>
      </c>
      <c r="C93" s="119" t="s">
        <v>1208</v>
      </c>
      <c r="D93" s="119" t="s">
        <v>1209</v>
      </c>
      <c r="E93" s="119" t="s">
        <v>2903</v>
      </c>
      <c r="F93" s="119" t="s">
        <v>2332</v>
      </c>
      <c r="G93" s="119" t="s">
        <v>2904</v>
      </c>
      <c r="H93" s="119" t="s">
        <v>1211</v>
      </c>
      <c r="I93" s="119" t="s">
        <v>1210</v>
      </c>
      <c r="J93" s="119" t="s">
        <v>2905</v>
      </c>
      <c r="K93" s="119" t="s">
        <v>2906</v>
      </c>
      <c r="L93" s="119" t="s">
        <v>1212</v>
      </c>
      <c r="M93" s="119" t="s">
        <v>1213</v>
      </c>
      <c r="N93" s="119" t="s">
        <v>1214</v>
      </c>
      <c r="O93" s="119" t="s">
        <v>1215</v>
      </c>
      <c r="P93" s="119" t="s">
        <v>2482</v>
      </c>
    </row>
    <row r="94" spans="1:16" ht="84.95" customHeight="1">
      <c r="A94" s="119" t="s">
        <v>604</v>
      </c>
      <c r="B94" s="120">
        <v>67</v>
      </c>
      <c r="C94" s="119" t="s">
        <v>1219</v>
      </c>
      <c r="D94" s="119" t="s">
        <v>1220</v>
      </c>
      <c r="E94" s="119" t="s">
        <v>2918</v>
      </c>
      <c r="F94" s="119" t="s">
        <v>2333</v>
      </c>
      <c r="G94" s="119" t="s">
        <v>2919</v>
      </c>
      <c r="H94" s="119" t="s">
        <v>1222</v>
      </c>
      <c r="I94" s="119" t="s">
        <v>1221</v>
      </c>
      <c r="J94" s="119" t="s">
        <v>2920</v>
      </c>
      <c r="K94" s="119" t="s">
        <v>2921</v>
      </c>
      <c r="L94" s="119" t="s">
        <v>1223</v>
      </c>
      <c r="M94" s="119" t="s">
        <v>1224</v>
      </c>
      <c r="N94" s="119" t="s">
        <v>1225</v>
      </c>
      <c r="O94" s="119" t="s">
        <v>1226</v>
      </c>
      <c r="P94" s="119" t="s">
        <v>2483</v>
      </c>
    </row>
    <row r="95" spans="1:16" ht="84.95" customHeight="1">
      <c r="A95" s="119" t="s">
        <v>1231</v>
      </c>
      <c r="B95" s="120">
        <v>68</v>
      </c>
      <c r="C95" s="119" t="s">
        <v>1232</v>
      </c>
      <c r="D95" s="119" t="s">
        <v>1233</v>
      </c>
      <c r="E95" s="119" t="s">
        <v>2838</v>
      </c>
      <c r="F95" s="119" t="s">
        <v>2334</v>
      </c>
      <c r="G95" s="119" t="s">
        <v>2839</v>
      </c>
      <c r="H95" s="119" t="s">
        <v>1235</v>
      </c>
      <c r="I95" s="119" t="s">
        <v>1234</v>
      </c>
      <c r="J95" s="119" t="s">
        <v>2840</v>
      </c>
      <c r="K95" s="119" t="s">
        <v>2841</v>
      </c>
      <c r="L95" s="119" t="s">
        <v>1236</v>
      </c>
      <c r="M95" s="119" t="s">
        <v>1237</v>
      </c>
      <c r="N95" s="119" t="s">
        <v>1238</v>
      </c>
      <c r="O95" s="119" t="s">
        <v>1239</v>
      </c>
      <c r="P95" s="119" t="s">
        <v>2484</v>
      </c>
    </row>
    <row r="96" spans="1:16" ht="84.95" customHeight="1">
      <c r="A96" s="119" t="s">
        <v>1242</v>
      </c>
      <c r="B96" s="120">
        <v>69</v>
      </c>
      <c r="C96" s="119" t="s">
        <v>1243</v>
      </c>
      <c r="D96" s="119" t="s">
        <v>1244</v>
      </c>
      <c r="E96" s="119" t="s">
        <v>2923</v>
      </c>
      <c r="F96" s="119" t="s">
        <v>2335</v>
      </c>
      <c r="G96" s="119" t="s">
        <v>2924</v>
      </c>
      <c r="H96" s="119" t="s">
        <v>1246</v>
      </c>
      <c r="I96" s="119" t="s">
        <v>1245</v>
      </c>
      <c r="J96" s="119" t="s">
        <v>2925</v>
      </c>
      <c r="K96" s="119" t="s">
        <v>2926</v>
      </c>
      <c r="L96" s="119" t="s">
        <v>1247</v>
      </c>
      <c r="M96" s="119" t="s">
        <v>1248</v>
      </c>
      <c r="N96" s="119" t="s">
        <v>1249</v>
      </c>
      <c r="O96" s="119" t="s">
        <v>1250</v>
      </c>
      <c r="P96" s="119" t="s">
        <v>2485</v>
      </c>
    </row>
    <row r="97" spans="1:16" ht="84.95" customHeight="1">
      <c r="A97" s="119" t="s">
        <v>1253</v>
      </c>
      <c r="B97" s="120">
        <v>70</v>
      </c>
      <c r="C97" s="119" t="s">
        <v>1254</v>
      </c>
      <c r="D97" s="119" t="s">
        <v>1255</v>
      </c>
      <c r="E97" s="119" t="s">
        <v>2893</v>
      </c>
      <c r="F97" s="119" t="s">
        <v>2336</v>
      </c>
      <c r="G97" s="119" t="s">
        <v>2894</v>
      </c>
      <c r="H97" s="119" t="s">
        <v>1257</v>
      </c>
      <c r="I97" s="119" t="s">
        <v>1256</v>
      </c>
      <c r="J97" s="119" t="s">
        <v>2895</v>
      </c>
      <c r="K97" s="119" t="s">
        <v>2896</v>
      </c>
      <c r="L97" s="119" t="s">
        <v>1258</v>
      </c>
      <c r="M97" s="119" t="s">
        <v>1259</v>
      </c>
      <c r="N97" s="119" t="s">
        <v>1260</v>
      </c>
      <c r="O97" s="119" t="s">
        <v>1261</v>
      </c>
      <c r="P97" s="119" t="s">
        <v>2486</v>
      </c>
    </row>
    <row r="98" spans="1:16" ht="84.95" customHeight="1">
      <c r="A98" s="119" t="s">
        <v>1267</v>
      </c>
      <c r="B98" s="120">
        <v>71</v>
      </c>
      <c r="C98" s="119" t="s">
        <v>1268</v>
      </c>
      <c r="D98" s="119" t="s">
        <v>1269</v>
      </c>
      <c r="E98" s="119" t="s">
        <v>2878</v>
      </c>
      <c r="F98" s="119" t="s">
        <v>2337</v>
      </c>
      <c r="G98" s="119" t="s">
        <v>2879</v>
      </c>
      <c r="H98" s="119" t="s">
        <v>1271</v>
      </c>
      <c r="I98" s="119" t="s">
        <v>1270</v>
      </c>
      <c r="J98" s="119" t="s">
        <v>2880</v>
      </c>
      <c r="K98" s="119" t="s">
        <v>2881</v>
      </c>
      <c r="L98" s="119" t="s">
        <v>1272</v>
      </c>
      <c r="M98" s="119" t="s">
        <v>1273</v>
      </c>
      <c r="N98" s="119" t="s">
        <v>1274</v>
      </c>
      <c r="O98" s="119" t="s">
        <v>1275</v>
      </c>
      <c r="P98" s="119" t="s">
        <v>2487</v>
      </c>
    </row>
    <row r="99" spans="1:16" ht="84.95" customHeight="1">
      <c r="A99" s="119" t="s">
        <v>1280</v>
      </c>
      <c r="B99" s="120">
        <v>72</v>
      </c>
      <c r="C99" s="119" t="s">
        <v>1281</v>
      </c>
      <c r="D99" s="119" t="s">
        <v>1282</v>
      </c>
      <c r="E99" s="119" t="s">
        <v>2863</v>
      </c>
      <c r="F99" s="119" t="s">
        <v>2338</v>
      </c>
      <c r="G99" s="119" t="s">
        <v>2864</v>
      </c>
      <c r="H99" s="119" t="s">
        <v>1284</v>
      </c>
      <c r="I99" s="119" t="s">
        <v>1283</v>
      </c>
      <c r="J99" s="119" t="s">
        <v>2865</v>
      </c>
      <c r="K99" s="119" t="s">
        <v>2866</v>
      </c>
      <c r="L99" s="119" t="s">
        <v>1285</v>
      </c>
      <c r="M99" s="119" t="s">
        <v>1286</v>
      </c>
      <c r="N99" s="119" t="s">
        <v>1287</v>
      </c>
      <c r="O99" s="119" t="s">
        <v>1288</v>
      </c>
      <c r="P99" s="119" t="s">
        <v>2488</v>
      </c>
    </row>
    <row r="100" spans="1:16" ht="84.95" customHeight="1">
      <c r="A100" s="119" t="s">
        <v>1291</v>
      </c>
      <c r="B100" s="120">
        <v>73</v>
      </c>
      <c r="C100" s="119" t="s">
        <v>1292</v>
      </c>
      <c r="D100" s="119" t="s">
        <v>1293</v>
      </c>
      <c r="E100" s="119" t="s">
        <v>2908</v>
      </c>
      <c r="F100" s="119" t="s">
        <v>2339</v>
      </c>
      <c r="G100" s="119" t="s">
        <v>2909</v>
      </c>
      <c r="H100" s="119" t="s">
        <v>1295</v>
      </c>
      <c r="I100" s="119" t="s">
        <v>1294</v>
      </c>
      <c r="J100" s="119" t="s">
        <v>2910</v>
      </c>
      <c r="K100" s="119" t="s">
        <v>2911</v>
      </c>
      <c r="L100" s="119" t="s">
        <v>1296</v>
      </c>
      <c r="M100" s="119" t="s">
        <v>1297</v>
      </c>
      <c r="N100" s="119" t="s">
        <v>1298</v>
      </c>
      <c r="O100" s="119" t="s">
        <v>1299</v>
      </c>
      <c r="P100" s="119" t="s">
        <v>2489</v>
      </c>
    </row>
    <row r="101" spans="1:16" ht="84.95" customHeight="1">
      <c r="A101" s="119" t="s">
        <v>1304</v>
      </c>
      <c r="B101" s="120">
        <v>74</v>
      </c>
      <c r="C101" s="119" t="s">
        <v>1305</v>
      </c>
      <c r="D101" s="119" t="s">
        <v>1306</v>
      </c>
      <c r="E101" s="119" t="s">
        <v>2858</v>
      </c>
      <c r="F101" s="119" t="s">
        <v>2340</v>
      </c>
      <c r="G101" s="119" t="s">
        <v>2859</v>
      </c>
      <c r="H101" s="119" t="s">
        <v>1308</v>
      </c>
      <c r="I101" s="119" t="s">
        <v>1307</v>
      </c>
      <c r="J101" s="119" t="s">
        <v>2860</v>
      </c>
      <c r="K101" s="119" t="s">
        <v>2861</v>
      </c>
      <c r="L101" s="119" t="s">
        <v>1309</v>
      </c>
      <c r="M101" s="119" t="s">
        <v>1310</v>
      </c>
      <c r="N101" s="119" t="s">
        <v>1311</v>
      </c>
      <c r="O101" s="119" t="s">
        <v>1312</v>
      </c>
      <c r="P101" s="119" t="s">
        <v>2490</v>
      </c>
    </row>
    <row r="102" spans="1:16" ht="84.95" customHeight="1">
      <c r="A102" s="119" t="s">
        <v>1317</v>
      </c>
      <c r="B102" s="120">
        <v>75</v>
      </c>
      <c r="C102" s="119" t="s">
        <v>1318</v>
      </c>
      <c r="D102" s="119" t="s">
        <v>1319</v>
      </c>
      <c r="E102" s="119" t="s">
        <v>2898</v>
      </c>
      <c r="F102" s="119" t="s">
        <v>2341</v>
      </c>
      <c r="G102" s="119" t="s">
        <v>2899</v>
      </c>
      <c r="H102" s="119" t="s">
        <v>1321</v>
      </c>
      <c r="I102" s="119" t="s">
        <v>1320</v>
      </c>
      <c r="J102" s="119" t="s">
        <v>2900</v>
      </c>
      <c r="K102" s="119" t="s">
        <v>2901</v>
      </c>
      <c r="L102" s="119" t="s">
        <v>1322</v>
      </c>
      <c r="M102" s="119" t="s">
        <v>1323</v>
      </c>
      <c r="N102" s="119" t="s">
        <v>1324</v>
      </c>
      <c r="O102" s="119" t="s">
        <v>1325</v>
      </c>
      <c r="P102" s="119" t="s">
        <v>2491</v>
      </c>
    </row>
    <row r="103" spans="1:16" ht="84.95" customHeight="1">
      <c r="A103" s="119" t="s">
        <v>617</v>
      </c>
      <c r="B103" s="120">
        <v>76</v>
      </c>
      <c r="C103" s="119" t="s">
        <v>431</v>
      </c>
      <c r="D103" s="119" t="s">
        <v>1329</v>
      </c>
      <c r="E103" s="119" t="s">
        <v>3384</v>
      </c>
      <c r="F103" s="119" t="s">
        <v>2342</v>
      </c>
      <c r="G103" s="119" t="s">
        <v>3385</v>
      </c>
      <c r="H103" s="119" t="s">
        <v>1331</v>
      </c>
      <c r="I103" s="119" t="s">
        <v>1330</v>
      </c>
      <c r="J103" s="119" t="s">
        <v>3386</v>
      </c>
      <c r="K103" s="119" t="s">
        <v>3387</v>
      </c>
      <c r="L103" s="119" t="s">
        <v>1332</v>
      </c>
      <c r="M103" s="119" t="s">
        <v>1333</v>
      </c>
      <c r="N103" s="119" t="s">
        <v>1334</v>
      </c>
      <c r="O103" s="119" t="s">
        <v>1335</v>
      </c>
      <c r="P103" s="119" t="s">
        <v>2492</v>
      </c>
    </row>
    <row r="104" spans="1:16" ht="84.95" customHeight="1">
      <c r="A104" s="119" t="s">
        <v>1341</v>
      </c>
      <c r="B104" s="120">
        <v>77</v>
      </c>
      <c r="C104" s="119" t="s">
        <v>1342</v>
      </c>
      <c r="D104" s="119" t="s">
        <v>1343</v>
      </c>
      <c r="E104" s="119" t="s">
        <v>2766</v>
      </c>
      <c r="F104" s="119" t="s">
        <v>2343</v>
      </c>
      <c r="G104" s="119" t="s">
        <v>2767</v>
      </c>
      <c r="H104" s="119" t="s">
        <v>1345</v>
      </c>
      <c r="I104" s="119" t="s">
        <v>1344</v>
      </c>
      <c r="J104" s="119" t="s">
        <v>2768</v>
      </c>
      <c r="K104" s="119" t="s">
        <v>2769</v>
      </c>
      <c r="L104" s="119" t="s">
        <v>1346</v>
      </c>
      <c r="M104" s="119" t="s">
        <v>1347</v>
      </c>
      <c r="N104" s="119" t="s">
        <v>1348</v>
      </c>
      <c r="O104" s="119" t="s">
        <v>1349</v>
      </c>
      <c r="P104" s="119" t="s">
        <v>2493</v>
      </c>
    </row>
    <row r="105" spans="1:16" ht="84.95" customHeight="1">
      <c r="A105" s="119" t="s">
        <v>1352</v>
      </c>
      <c r="B105" s="120">
        <v>78</v>
      </c>
      <c r="C105" s="119" t="s">
        <v>1337</v>
      </c>
      <c r="D105" s="119" t="s">
        <v>1353</v>
      </c>
      <c r="E105" s="119" t="s">
        <v>3065</v>
      </c>
      <c r="F105" s="119" t="s">
        <v>2344</v>
      </c>
      <c r="G105" s="119" t="s">
        <v>3066</v>
      </c>
      <c r="H105" s="119" t="s">
        <v>1355</v>
      </c>
      <c r="I105" s="119" t="s">
        <v>1354</v>
      </c>
      <c r="J105" s="119" t="s">
        <v>3067</v>
      </c>
      <c r="K105" s="119" t="s">
        <v>3068</v>
      </c>
      <c r="L105" s="119" t="s">
        <v>1356</v>
      </c>
      <c r="M105" s="119" t="s">
        <v>1357</v>
      </c>
      <c r="N105" s="119" t="s">
        <v>1358</v>
      </c>
      <c r="O105" s="119" t="s">
        <v>1359</v>
      </c>
      <c r="P105" s="119" t="s">
        <v>2494</v>
      </c>
    </row>
    <row r="106" spans="1:16" ht="84.95" customHeight="1">
      <c r="A106" s="119" t="s">
        <v>1363</v>
      </c>
      <c r="B106" s="120">
        <v>79</v>
      </c>
      <c r="C106" s="119" t="s">
        <v>1338</v>
      </c>
      <c r="D106" s="119" t="s">
        <v>1364</v>
      </c>
      <c r="E106" s="119" t="s">
        <v>3085</v>
      </c>
      <c r="F106" s="119" t="s">
        <v>2345</v>
      </c>
      <c r="G106" s="119" t="s">
        <v>3086</v>
      </c>
      <c r="H106" s="119" t="s">
        <v>1366</v>
      </c>
      <c r="I106" s="119" t="s">
        <v>1365</v>
      </c>
      <c r="J106" s="119" t="s">
        <v>3087</v>
      </c>
      <c r="K106" s="119" t="s">
        <v>3088</v>
      </c>
      <c r="L106" s="119" t="s">
        <v>1367</v>
      </c>
      <c r="M106" s="119" t="s">
        <v>1368</v>
      </c>
      <c r="N106" s="119" t="s">
        <v>1369</v>
      </c>
      <c r="O106" s="119" t="s">
        <v>1370</v>
      </c>
      <c r="P106" s="119" t="s">
        <v>2495</v>
      </c>
    </row>
    <row r="107" spans="1:16" ht="84.95" customHeight="1">
      <c r="A107" s="119" t="s">
        <v>630</v>
      </c>
      <c r="B107" s="120">
        <v>80</v>
      </c>
      <c r="C107" s="119" t="s">
        <v>1372</v>
      </c>
      <c r="D107" s="119" t="s">
        <v>1373</v>
      </c>
      <c r="E107" s="119" t="s">
        <v>3061</v>
      </c>
      <c r="F107" s="119" t="s">
        <v>2346</v>
      </c>
      <c r="G107" s="119" t="s">
        <v>3062</v>
      </c>
      <c r="H107" s="119" t="s">
        <v>1375</v>
      </c>
      <c r="I107" s="119" t="s">
        <v>1374</v>
      </c>
      <c r="J107" s="119" t="s">
        <v>3063</v>
      </c>
      <c r="K107" s="119" t="s">
        <v>3064</v>
      </c>
      <c r="L107" s="119" t="s">
        <v>1376</v>
      </c>
      <c r="M107" s="119" t="s">
        <v>1377</v>
      </c>
      <c r="N107" s="119" t="s">
        <v>1378</v>
      </c>
      <c r="O107" s="119" t="s">
        <v>1379</v>
      </c>
      <c r="P107" s="119" t="s">
        <v>2496</v>
      </c>
    </row>
    <row r="108" spans="1:16" ht="84.95" customHeight="1">
      <c r="A108" s="119" t="s">
        <v>1382</v>
      </c>
      <c r="B108" s="120">
        <v>81</v>
      </c>
      <c r="C108" s="119" t="s">
        <v>1383</v>
      </c>
      <c r="D108" s="119" t="s">
        <v>1384</v>
      </c>
      <c r="E108" s="119" t="s">
        <v>2933</v>
      </c>
      <c r="F108" s="119" t="s">
        <v>2347</v>
      </c>
      <c r="G108" s="119" t="s">
        <v>2934</v>
      </c>
      <c r="H108" s="119" t="s">
        <v>1386</v>
      </c>
      <c r="I108" s="119" t="s">
        <v>1385</v>
      </c>
      <c r="J108" s="119" t="s">
        <v>2935</v>
      </c>
      <c r="K108" s="119" t="s">
        <v>2936</v>
      </c>
      <c r="L108" s="119" t="s">
        <v>1387</v>
      </c>
      <c r="M108" s="119" t="s">
        <v>1388</v>
      </c>
      <c r="N108" s="119" t="s">
        <v>1389</v>
      </c>
      <c r="O108" s="119" t="s">
        <v>1390</v>
      </c>
      <c r="P108" s="119" t="s">
        <v>2497</v>
      </c>
    </row>
    <row r="109" spans="1:16" ht="84.95" customHeight="1">
      <c r="A109" s="119" t="s">
        <v>1393</v>
      </c>
      <c r="B109" s="120">
        <v>82</v>
      </c>
      <c r="C109" s="119" t="s">
        <v>1394</v>
      </c>
      <c r="D109" s="119" t="s">
        <v>1395</v>
      </c>
      <c r="E109" s="119" t="s">
        <v>3270</v>
      </c>
      <c r="F109" s="119" t="s">
        <v>2348</v>
      </c>
      <c r="G109" s="119" t="s">
        <v>3271</v>
      </c>
      <c r="H109" s="119" t="s">
        <v>1397</v>
      </c>
      <c r="I109" s="119" t="s">
        <v>1396</v>
      </c>
      <c r="J109" s="119" t="s">
        <v>3272</v>
      </c>
      <c r="K109" s="119" t="s">
        <v>3273</v>
      </c>
      <c r="L109" s="119" t="s">
        <v>1398</v>
      </c>
      <c r="M109" s="119" t="s">
        <v>1399</v>
      </c>
      <c r="N109" s="119" t="s">
        <v>1400</v>
      </c>
      <c r="O109" s="119" t="s">
        <v>1401</v>
      </c>
      <c r="P109" s="119" t="s">
        <v>2498</v>
      </c>
    </row>
    <row r="110" spans="1:16" ht="84.95" customHeight="1">
      <c r="A110" s="119" t="s">
        <v>1404</v>
      </c>
      <c r="B110" s="120">
        <v>83</v>
      </c>
      <c r="C110" s="119" t="s">
        <v>1405</v>
      </c>
      <c r="D110" s="119" t="s">
        <v>1406</v>
      </c>
      <c r="E110" s="119" t="s">
        <v>3275</v>
      </c>
      <c r="F110" s="119" t="s">
        <v>2349</v>
      </c>
      <c r="G110" s="119" t="s">
        <v>3276</v>
      </c>
      <c r="H110" s="119" t="s">
        <v>1408</v>
      </c>
      <c r="I110" s="119" t="s">
        <v>1407</v>
      </c>
      <c r="J110" s="119" t="s">
        <v>3277</v>
      </c>
      <c r="K110" s="119" t="s">
        <v>3278</v>
      </c>
      <c r="L110" s="119" t="s">
        <v>1409</v>
      </c>
      <c r="M110" s="119" t="s">
        <v>1410</v>
      </c>
      <c r="N110" s="119" t="s">
        <v>1411</v>
      </c>
      <c r="O110" s="119" t="s">
        <v>1412</v>
      </c>
      <c r="P110" s="119" t="s">
        <v>2499</v>
      </c>
    </row>
    <row r="111" spans="1:16" ht="84.95" customHeight="1">
      <c r="A111" s="119" t="s">
        <v>1415</v>
      </c>
      <c r="B111" s="120">
        <v>84</v>
      </c>
      <c r="C111" s="119" t="s">
        <v>1416</v>
      </c>
      <c r="D111" s="119" t="s">
        <v>1417</v>
      </c>
      <c r="E111" s="119" t="s">
        <v>3037</v>
      </c>
      <c r="F111" s="119" t="s">
        <v>2350</v>
      </c>
      <c r="G111" s="119" t="s">
        <v>3038</v>
      </c>
      <c r="H111" s="119" t="s">
        <v>1419</v>
      </c>
      <c r="I111" s="119" t="s">
        <v>1418</v>
      </c>
      <c r="J111" s="119" t="s">
        <v>3039</v>
      </c>
      <c r="K111" s="119" t="s">
        <v>3040</v>
      </c>
      <c r="L111" s="119" t="s">
        <v>1420</v>
      </c>
      <c r="M111" s="119" t="s">
        <v>1421</v>
      </c>
      <c r="N111" s="119" t="s">
        <v>1422</v>
      </c>
      <c r="O111" s="119" t="s">
        <v>1423</v>
      </c>
      <c r="P111" s="119" t="s">
        <v>2500</v>
      </c>
    </row>
    <row r="112" spans="1:16" ht="84.95" customHeight="1">
      <c r="A112" s="119" t="s">
        <v>1427</v>
      </c>
      <c r="B112" s="120">
        <v>85</v>
      </c>
      <c r="C112" s="119" t="s">
        <v>1428</v>
      </c>
      <c r="D112" s="119" t="s">
        <v>1429</v>
      </c>
      <c r="E112" s="119" t="s">
        <v>3190</v>
      </c>
      <c r="F112" s="119" t="s">
        <v>2351</v>
      </c>
      <c r="G112" s="119" t="s">
        <v>3191</v>
      </c>
      <c r="H112" s="119" t="s">
        <v>1431</v>
      </c>
      <c r="I112" s="119" t="s">
        <v>1430</v>
      </c>
      <c r="J112" s="119" t="s">
        <v>3192</v>
      </c>
      <c r="K112" s="119" t="s">
        <v>3193</v>
      </c>
      <c r="L112" s="119" t="s">
        <v>1432</v>
      </c>
      <c r="M112" s="119" t="s">
        <v>1433</v>
      </c>
      <c r="N112" s="119" t="s">
        <v>1434</v>
      </c>
      <c r="O112" s="119" t="s">
        <v>1435</v>
      </c>
      <c r="P112" s="119" t="s">
        <v>2501</v>
      </c>
    </row>
    <row r="113" spans="1:16" ht="84.95" customHeight="1">
      <c r="A113" s="119" t="s">
        <v>642</v>
      </c>
      <c r="B113" s="120">
        <v>86</v>
      </c>
      <c r="C113" s="119" t="s">
        <v>1439</v>
      </c>
      <c r="D113" s="119" t="s">
        <v>1440</v>
      </c>
      <c r="E113" s="119" t="s">
        <v>3449</v>
      </c>
      <c r="F113" s="119" t="s">
        <v>2352</v>
      </c>
      <c r="G113" s="119" t="s">
        <v>3450</v>
      </c>
      <c r="H113" s="119" t="s">
        <v>1442</v>
      </c>
      <c r="I113" s="119" t="s">
        <v>1441</v>
      </c>
      <c r="J113" s="119" t="s">
        <v>3451</v>
      </c>
      <c r="K113" s="119" t="s">
        <v>3452</v>
      </c>
      <c r="L113" s="119" t="s">
        <v>1443</v>
      </c>
      <c r="M113" s="119" t="s">
        <v>1444</v>
      </c>
      <c r="N113" s="119" t="s">
        <v>1445</v>
      </c>
      <c r="O113" s="119" t="s">
        <v>1446</v>
      </c>
      <c r="P113" s="119" t="s">
        <v>2502</v>
      </c>
    </row>
    <row r="114" spans="1:16" ht="84.95" customHeight="1">
      <c r="A114" s="119" t="s">
        <v>1449</v>
      </c>
      <c r="B114" s="120">
        <v>87</v>
      </c>
      <c r="C114" s="119" t="s">
        <v>1450</v>
      </c>
      <c r="D114" s="119" t="s">
        <v>1451</v>
      </c>
      <c r="E114" s="119" t="s">
        <v>3235</v>
      </c>
      <c r="F114" s="119" t="s">
        <v>2353</v>
      </c>
      <c r="G114" s="119" t="s">
        <v>3236</v>
      </c>
      <c r="H114" s="119" t="s">
        <v>1453</v>
      </c>
      <c r="I114" s="119" t="s">
        <v>1452</v>
      </c>
      <c r="J114" s="119" t="s">
        <v>3237</v>
      </c>
      <c r="K114" s="119" t="s">
        <v>3238</v>
      </c>
      <c r="L114" s="119" t="s">
        <v>1454</v>
      </c>
      <c r="M114" s="119" t="s">
        <v>1455</v>
      </c>
      <c r="N114" s="119" t="s">
        <v>1456</v>
      </c>
      <c r="O114" s="119" t="s">
        <v>1457</v>
      </c>
      <c r="P114" s="119" t="s">
        <v>2503</v>
      </c>
    </row>
    <row r="115" spans="1:16" ht="84.95" customHeight="1">
      <c r="A115" s="119" t="s">
        <v>1461</v>
      </c>
      <c r="B115" s="120">
        <v>88</v>
      </c>
      <c r="C115" s="119" t="s">
        <v>1462</v>
      </c>
      <c r="D115" s="119" t="s">
        <v>1463</v>
      </c>
      <c r="E115" s="119" t="s">
        <v>3095</v>
      </c>
      <c r="F115" s="119" t="s">
        <v>2354</v>
      </c>
      <c r="G115" s="119" t="s">
        <v>3096</v>
      </c>
      <c r="H115" s="119" t="s">
        <v>1465</v>
      </c>
      <c r="I115" s="119" t="s">
        <v>1464</v>
      </c>
      <c r="J115" s="119" t="s">
        <v>3097</v>
      </c>
      <c r="K115" s="119" t="s">
        <v>3098</v>
      </c>
      <c r="L115" s="119" t="s">
        <v>1466</v>
      </c>
      <c r="M115" s="119" t="s">
        <v>1467</v>
      </c>
      <c r="N115" s="119" t="s">
        <v>1468</v>
      </c>
      <c r="O115" s="119" t="s">
        <v>1469</v>
      </c>
      <c r="P115" s="119" t="s">
        <v>2504</v>
      </c>
    </row>
    <row r="116" spans="1:16" ht="84.95" customHeight="1">
      <c r="A116" s="119" t="s">
        <v>1472</v>
      </c>
      <c r="B116" s="120">
        <v>89</v>
      </c>
      <c r="C116" s="119" t="s">
        <v>42</v>
      </c>
      <c r="D116" s="119" t="s">
        <v>1473</v>
      </c>
      <c r="E116" s="119" t="s">
        <v>3100</v>
      </c>
      <c r="F116" s="119" t="s">
        <v>2355</v>
      </c>
      <c r="G116" s="119" t="s">
        <v>3101</v>
      </c>
      <c r="H116" s="119" t="s">
        <v>1475</v>
      </c>
      <c r="I116" s="119" t="s">
        <v>1474</v>
      </c>
      <c r="J116" s="119" t="s">
        <v>3102</v>
      </c>
      <c r="K116" s="119" t="s">
        <v>3103</v>
      </c>
      <c r="L116" s="119" t="s">
        <v>1476</v>
      </c>
      <c r="M116" s="119" t="s">
        <v>1477</v>
      </c>
      <c r="N116" s="119" t="s">
        <v>1478</v>
      </c>
      <c r="O116" s="119" t="s">
        <v>1479</v>
      </c>
      <c r="P116" s="119" t="s">
        <v>2505</v>
      </c>
    </row>
    <row r="117" spans="1:16" ht="84.95" customHeight="1">
      <c r="A117" s="119" t="s">
        <v>1484</v>
      </c>
      <c r="B117" s="120">
        <v>90</v>
      </c>
      <c r="C117" s="119" t="s">
        <v>1485</v>
      </c>
      <c r="D117" s="119" t="s">
        <v>1486</v>
      </c>
      <c r="E117" s="119" t="s">
        <v>2833</v>
      </c>
      <c r="F117" s="119" t="s">
        <v>2356</v>
      </c>
      <c r="G117" s="119" t="s">
        <v>2834</v>
      </c>
      <c r="H117" s="119" t="s">
        <v>1488</v>
      </c>
      <c r="I117" s="119" t="s">
        <v>1487</v>
      </c>
      <c r="J117" s="119" t="s">
        <v>2835</v>
      </c>
      <c r="K117" s="119" t="s">
        <v>2836</v>
      </c>
      <c r="L117" s="119" t="s">
        <v>1489</v>
      </c>
      <c r="M117" s="119" t="s">
        <v>1490</v>
      </c>
      <c r="N117" s="119" t="s">
        <v>1491</v>
      </c>
      <c r="O117" s="119" t="s">
        <v>1492</v>
      </c>
      <c r="P117" s="119" t="s">
        <v>2506</v>
      </c>
    </row>
    <row r="118" spans="1:16" ht="84.95" customHeight="1">
      <c r="A118" s="119" t="s">
        <v>1494</v>
      </c>
      <c r="B118" s="120">
        <v>91</v>
      </c>
      <c r="C118" s="119" t="s">
        <v>1495</v>
      </c>
      <c r="D118" s="119" t="s">
        <v>1496</v>
      </c>
      <c r="E118" s="119" t="s">
        <v>3285</v>
      </c>
      <c r="F118" s="119" t="s">
        <v>2357</v>
      </c>
      <c r="G118" s="119" t="s">
        <v>3286</v>
      </c>
      <c r="H118" s="119" t="s">
        <v>1498</v>
      </c>
      <c r="I118" s="119" t="s">
        <v>1497</v>
      </c>
      <c r="J118" s="119" t="s">
        <v>3287</v>
      </c>
      <c r="K118" s="119" t="s">
        <v>3288</v>
      </c>
      <c r="L118" s="119" t="s">
        <v>1499</v>
      </c>
      <c r="M118" s="119" t="s">
        <v>1500</v>
      </c>
      <c r="N118" s="119" t="s">
        <v>1501</v>
      </c>
      <c r="O118" s="119" t="s">
        <v>1502</v>
      </c>
      <c r="P118" s="119" t="s">
        <v>2507</v>
      </c>
    </row>
    <row r="119" spans="1:16" ht="84.95" customHeight="1">
      <c r="A119" s="119" t="s">
        <v>1506</v>
      </c>
      <c r="B119" s="120">
        <v>92</v>
      </c>
      <c r="C119" s="119" t="s">
        <v>1507</v>
      </c>
      <c r="D119" s="119" t="s">
        <v>1508</v>
      </c>
      <c r="E119" s="119" t="s">
        <v>3404</v>
      </c>
      <c r="F119" s="119" t="s">
        <v>2358</v>
      </c>
      <c r="G119" s="119" t="s">
        <v>3405</v>
      </c>
      <c r="H119" s="119" t="s">
        <v>1510</v>
      </c>
      <c r="I119" s="119" t="s">
        <v>1509</v>
      </c>
      <c r="J119" s="119" t="s">
        <v>3406</v>
      </c>
      <c r="K119" s="119" t="s">
        <v>3407</v>
      </c>
      <c r="L119" s="119" t="s">
        <v>1511</v>
      </c>
      <c r="M119" s="119" t="s">
        <v>1512</v>
      </c>
      <c r="N119" s="119" t="s">
        <v>1513</v>
      </c>
      <c r="O119" s="119" t="s">
        <v>1514</v>
      </c>
      <c r="P119" s="119" t="s">
        <v>2508</v>
      </c>
    </row>
    <row r="120" spans="1:16" ht="84.95" customHeight="1">
      <c r="A120" s="119" t="s">
        <v>1518</v>
      </c>
      <c r="B120" s="120">
        <v>93</v>
      </c>
      <c r="C120" s="119" t="s">
        <v>1519</v>
      </c>
      <c r="D120" s="119" t="s">
        <v>1520</v>
      </c>
      <c r="E120" s="119" t="s">
        <v>3017</v>
      </c>
      <c r="F120" s="119" t="s">
        <v>2359</v>
      </c>
      <c r="G120" s="119" t="s">
        <v>3018</v>
      </c>
      <c r="H120" s="119" t="s">
        <v>1522</v>
      </c>
      <c r="I120" s="119" t="s">
        <v>1521</v>
      </c>
      <c r="J120" s="119" t="s">
        <v>3019</v>
      </c>
      <c r="K120" s="119" t="s">
        <v>3020</v>
      </c>
      <c r="L120" s="119" t="s">
        <v>1523</v>
      </c>
      <c r="M120" s="119" t="s">
        <v>1524</v>
      </c>
      <c r="N120" s="119" t="s">
        <v>1525</v>
      </c>
      <c r="O120" s="119" t="s">
        <v>1526</v>
      </c>
      <c r="P120" s="119" t="s">
        <v>2509</v>
      </c>
    </row>
    <row r="121" spans="1:16" ht="84.95" customHeight="1">
      <c r="A121" s="119" t="s">
        <v>1528</v>
      </c>
      <c r="B121" s="120">
        <v>94</v>
      </c>
      <c r="C121" s="119" t="s">
        <v>1529</v>
      </c>
      <c r="D121" s="119" t="s">
        <v>1530</v>
      </c>
      <c r="E121" s="119" t="s">
        <v>2791</v>
      </c>
      <c r="F121" s="119" t="s">
        <v>2360</v>
      </c>
      <c r="G121" s="119" t="s">
        <v>2792</v>
      </c>
      <c r="H121" s="119" t="s">
        <v>1532</v>
      </c>
      <c r="I121" s="119" t="s">
        <v>1531</v>
      </c>
      <c r="J121" s="119" t="s">
        <v>2793</v>
      </c>
      <c r="K121" s="119" t="s">
        <v>2794</v>
      </c>
      <c r="L121" s="119" t="s">
        <v>1533</v>
      </c>
      <c r="M121" s="119" t="s">
        <v>1534</v>
      </c>
      <c r="N121" s="119" t="s">
        <v>1535</v>
      </c>
      <c r="O121" s="119" t="s">
        <v>1536</v>
      </c>
      <c r="P121" s="119" t="s">
        <v>2510</v>
      </c>
    </row>
    <row r="122" spans="1:16" ht="84.95" customHeight="1">
      <c r="A122" s="119" t="s">
        <v>1540</v>
      </c>
      <c r="B122" s="120">
        <v>95</v>
      </c>
      <c r="C122" s="119" t="s">
        <v>1541</v>
      </c>
      <c r="D122" s="119" t="s">
        <v>1542</v>
      </c>
      <c r="E122" s="119" t="s">
        <v>3255</v>
      </c>
      <c r="F122" s="119" t="s">
        <v>2361</v>
      </c>
      <c r="G122" s="119" t="s">
        <v>3256</v>
      </c>
      <c r="H122" s="119" t="s">
        <v>1544</v>
      </c>
      <c r="I122" s="119" t="s">
        <v>1543</v>
      </c>
      <c r="J122" s="119" t="s">
        <v>3257</v>
      </c>
      <c r="K122" s="119" t="s">
        <v>3258</v>
      </c>
      <c r="L122" s="119" t="s">
        <v>1545</v>
      </c>
      <c r="M122" s="119" t="s">
        <v>1546</v>
      </c>
      <c r="N122" s="119" t="s">
        <v>1547</v>
      </c>
      <c r="O122" s="119" t="s">
        <v>1548</v>
      </c>
      <c r="P122" s="119" t="s">
        <v>2511</v>
      </c>
    </row>
    <row r="123" spans="1:16" ht="84.95" customHeight="1">
      <c r="A123" s="119" t="s">
        <v>656</v>
      </c>
      <c r="B123" s="120">
        <v>96</v>
      </c>
      <c r="C123" s="119" t="s">
        <v>11</v>
      </c>
      <c r="D123" s="119" t="s">
        <v>1550</v>
      </c>
      <c r="E123" s="119" t="s">
        <v>3305</v>
      </c>
      <c r="F123" s="119" t="s">
        <v>2362</v>
      </c>
      <c r="G123" s="119" t="s">
        <v>3306</v>
      </c>
      <c r="H123" s="119" t="s">
        <v>1552</v>
      </c>
      <c r="I123" s="119" t="s">
        <v>1551</v>
      </c>
      <c r="J123" s="119" t="s">
        <v>3307</v>
      </c>
      <c r="K123" s="119" t="s">
        <v>3308</v>
      </c>
      <c r="L123" s="119" t="s">
        <v>1553</v>
      </c>
      <c r="M123" s="119" t="s">
        <v>1554</v>
      </c>
      <c r="N123" s="119" t="s">
        <v>1555</v>
      </c>
      <c r="O123" s="119" t="s">
        <v>1556</v>
      </c>
      <c r="P123" s="119" t="s">
        <v>2512</v>
      </c>
    </row>
    <row r="124" spans="1:16" ht="84.95" customHeight="1">
      <c r="A124" s="119" t="s">
        <v>1557</v>
      </c>
      <c r="B124" s="120">
        <v>97</v>
      </c>
      <c r="C124" s="119" t="s">
        <v>1558</v>
      </c>
      <c r="D124" s="119" t="s">
        <v>1559</v>
      </c>
      <c r="E124" s="119" t="s">
        <v>2796</v>
      </c>
      <c r="F124" s="119" t="s">
        <v>2363</v>
      </c>
      <c r="G124" s="119" t="s">
        <v>2797</v>
      </c>
      <c r="H124" s="119" t="s">
        <v>1561</v>
      </c>
      <c r="I124" s="119" t="s">
        <v>1560</v>
      </c>
      <c r="J124" s="119" t="s">
        <v>2798</v>
      </c>
      <c r="K124" s="119" t="s">
        <v>2799</v>
      </c>
      <c r="L124" s="119" t="s">
        <v>1562</v>
      </c>
      <c r="M124" s="119" t="s">
        <v>1563</v>
      </c>
      <c r="N124" s="119" t="s">
        <v>1564</v>
      </c>
      <c r="O124" s="119" t="s">
        <v>1565</v>
      </c>
      <c r="P124" s="119" t="s">
        <v>2513</v>
      </c>
    </row>
    <row r="125" spans="1:16" ht="84.95" customHeight="1">
      <c r="A125" s="119" t="s">
        <v>671</v>
      </c>
      <c r="B125" s="120">
        <v>98</v>
      </c>
      <c r="C125" s="119" t="s">
        <v>1569</v>
      </c>
      <c r="D125" s="119" t="s">
        <v>1570</v>
      </c>
      <c r="E125" s="119" t="s">
        <v>3022</v>
      </c>
      <c r="F125" s="119" t="s">
        <v>2364</v>
      </c>
      <c r="G125" s="119" t="s">
        <v>3023</v>
      </c>
      <c r="H125" s="119" t="s">
        <v>1572</v>
      </c>
      <c r="I125" s="119" t="s">
        <v>1571</v>
      </c>
      <c r="J125" s="119" t="s">
        <v>3024</v>
      </c>
      <c r="K125" s="119" t="s">
        <v>3025</v>
      </c>
      <c r="L125" s="119" t="s">
        <v>1573</v>
      </c>
      <c r="M125" s="119" t="s">
        <v>1574</v>
      </c>
      <c r="N125" s="119" t="s">
        <v>1575</v>
      </c>
      <c r="O125" s="119" t="s">
        <v>1576</v>
      </c>
      <c r="P125" s="119" t="s">
        <v>2514</v>
      </c>
    </row>
    <row r="126" spans="1:16" ht="84.95" customHeight="1">
      <c r="A126" s="119" t="s">
        <v>1577</v>
      </c>
      <c r="B126" s="120">
        <v>99</v>
      </c>
      <c r="C126" s="119" t="s">
        <v>1578</v>
      </c>
      <c r="D126" s="119" t="s">
        <v>1579</v>
      </c>
      <c r="E126" s="119" t="s">
        <v>2771</v>
      </c>
      <c r="F126" s="119" t="s">
        <v>2365</v>
      </c>
      <c r="G126" s="119" t="s">
        <v>2772</v>
      </c>
      <c r="H126" s="119" t="s">
        <v>1581</v>
      </c>
      <c r="I126" s="119" t="s">
        <v>1580</v>
      </c>
      <c r="J126" s="119" t="s">
        <v>2773</v>
      </c>
      <c r="K126" s="119" t="s">
        <v>2774</v>
      </c>
      <c r="L126" s="119" t="s">
        <v>1582</v>
      </c>
      <c r="M126" s="119" t="s">
        <v>1583</v>
      </c>
      <c r="N126" s="119" t="s">
        <v>1584</v>
      </c>
      <c r="O126" s="119" t="s">
        <v>1585</v>
      </c>
      <c r="P126" s="119" t="s">
        <v>2515</v>
      </c>
    </row>
    <row r="127" spans="1:16" ht="84.95" customHeight="1">
      <c r="A127" s="119" t="s">
        <v>1588</v>
      </c>
      <c r="B127" s="120">
        <v>100</v>
      </c>
      <c r="C127" s="119" t="s">
        <v>1589</v>
      </c>
      <c r="D127" s="119" t="s">
        <v>1590</v>
      </c>
      <c r="E127" s="119" t="s">
        <v>3414</v>
      </c>
      <c r="F127" s="119" t="s">
        <v>2366</v>
      </c>
      <c r="G127" s="119" t="s">
        <v>3415</v>
      </c>
      <c r="H127" s="119" t="s">
        <v>1592</v>
      </c>
      <c r="I127" s="119" t="s">
        <v>1591</v>
      </c>
      <c r="J127" s="119" t="s">
        <v>3416</v>
      </c>
      <c r="K127" s="119" t="s">
        <v>3417</v>
      </c>
      <c r="L127" s="119" t="s">
        <v>1593</v>
      </c>
      <c r="M127" s="119" t="s">
        <v>1594</v>
      </c>
      <c r="N127" s="119" t="s">
        <v>1595</v>
      </c>
      <c r="O127" s="119" t="s">
        <v>1596</v>
      </c>
      <c r="P127" s="119" t="s">
        <v>2516</v>
      </c>
    </row>
    <row r="128" spans="1:16" ht="84.95" customHeight="1">
      <c r="A128" s="119" t="s">
        <v>685</v>
      </c>
      <c r="B128" s="120">
        <v>101</v>
      </c>
      <c r="C128" s="119" t="s">
        <v>1600</v>
      </c>
      <c r="D128" s="119" t="s">
        <v>1601</v>
      </c>
      <c r="E128" s="119" t="s">
        <v>3315</v>
      </c>
      <c r="F128" s="119" t="s">
        <v>2367</v>
      </c>
      <c r="G128" s="119" t="s">
        <v>3316</v>
      </c>
      <c r="H128" s="119" t="s">
        <v>1603</v>
      </c>
      <c r="I128" s="119" t="s">
        <v>1602</v>
      </c>
      <c r="J128" s="119" t="s">
        <v>3317</v>
      </c>
      <c r="K128" s="119" t="s">
        <v>3318</v>
      </c>
      <c r="L128" s="119" t="s">
        <v>1604</v>
      </c>
      <c r="M128" s="119" t="s">
        <v>1605</v>
      </c>
      <c r="N128" s="119" t="s">
        <v>1606</v>
      </c>
      <c r="O128" s="119" t="s">
        <v>1607</v>
      </c>
      <c r="P128" s="119" t="s">
        <v>2517</v>
      </c>
    </row>
    <row r="129" spans="1:16" ht="84.95" customHeight="1">
      <c r="A129" s="119" t="s">
        <v>1612</v>
      </c>
      <c r="B129" s="120">
        <v>102</v>
      </c>
      <c r="C129" s="119" t="s">
        <v>1613</v>
      </c>
      <c r="D129" s="119" t="s">
        <v>1614</v>
      </c>
      <c r="E129" s="119" t="s">
        <v>3007</v>
      </c>
      <c r="F129" s="119" t="s">
        <v>2368</v>
      </c>
      <c r="G129" s="119" t="s">
        <v>3008</v>
      </c>
      <c r="H129" s="119" t="s">
        <v>1616</v>
      </c>
      <c r="I129" s="119" t="s">
        <v>1615</v>
      </c>
      <c r="J129" s="119" t="s">
        <v>3009</v>
      </c>
      <c r="K129" s="119" t="s">
        <v>3010</v>
      </c>
      <c r="L129" s="119" t="s">
        <v>1617</v>
      </c>
      <c r="M129" s="119" t="s">
        <v>1618</v>
      </c>
      <c r="N129" s="119" t="s">
        <v>1619</v>
      </c>
      <c r="O129" s="119" t="s">
        <v>1620</v>
      </c>
      <c r="P129" s="119" t="s">
        <v>2518</v>
      </c>
    </row>
    <row r="130" spans="1:16" ht="84.95" customHeight="1">
      <c r="A130" s="119" t="s">
        <v>1622</v>
      </c>
      <c r="B130" s="120">
        <v>103</v>
      </c>
      <c r="C130" s="119" t="s">
        <v>1623</v>
      </c>
      <c r="D130" s="119" t="s">
        <v>1624</v>
      </c>
      <c r="E130" s="119" t="s">
        <v>3365</v>
      </c>
      <c r="F130" s="119" t="s">
        <v>2369</v>
      </c>
      <c r="G130" s="119" t="s">
        <v>3366</v>
      </c>
      <c r="H130" s="119" t="s">
        <v>1626</v>
      </c>
      <c r="I130" s="119" t="s">
        <v>1625</v>
      </c>
      <c r="J130" s="119" t="s">
        <v>3367</v>
      </c>
      <c r="K130" s="119" t="s">
        <v>3368</v>
      </c>
      <c r="L130" s="119" t="s">
        <v>1627</v>
      </c>
      <c r="M130" s="119" t="s">
        <v>1628</v>
      </c>
      <c r="N130" s="119" t="s">
        <v>1629</v>
      </c>
      <c r="O130" s="119" t="s">
        <v>1630</v>
      </c>
      <c r="P130" s="119" t="s">
        <v>2519</v>
      </c>
    </row>
    <row r="131" spans="1:16" ht="84.95" customHeight="1">
      <c r="A131" s="119" t="s">
        <v>1633</v>
      </c>
      <c r="B131" s="120">
        <v>104</v>
      </c>
      <c r="C131" s="119" t="s">
        <v>1634</v>
      </c>
      <c r="D131" s="119" t="s">
        <v>1635</v>
      </c>
      <c r="E131" s="119" t="s">
        <v>2958</v>
      </c>
      <c r="F131" s="119" t="s">
        <v>2370</v>
      </c>
      <c r="G131" s="119" t="s">
        <v>2959</v>
      </c>
      <c r="H131" s="119" t="s">
        <v>1637</v>
      </c>
      <c r="I131" s="119" t="s">
        <v>1636</v>
      </c>
      <c r="J131" s="119" t="s">
        <v>2960</v>
      </c>
      <c r="K131" s="119" t="s">
        <v>2961</v>
      </c>
      <c r="L131" s="119" t="s">
        <v>1638</v>
      </c>
      <c r="M131" s="119" t="s">
        <v>1639</v>
      </c>
      <c r="N131" s="119" t="s">
        <v>1640</v>
      </c>
      <c r="O131" s="119" t="s">
        <v>1641</v>
      </c>
      <c r="P131" s="119" t="s">
        <v>2520</v>
      </c>
    </row>
    <row r="132" spans="1:16" ht="84.95" customHeight="1">
      <c r="A132" s="119" t="s">
        <v>1644</v>
      </c>
      <c r="B132" s="120">
        <v>105</v>
      </c>
      <c r="C132" s="119" t="s">
        <v>1645</v>
      </c>
      <c r="D132" s="119" t="s">
        <v>1646</v>
      </c>
      <c r="E132" s="119" t="s">
        <v>3075</v>
      </c>
      <c r="F132" s="119" t="s">
        <v>2371</v>
      </c>
      <c r="G132" s="119" t="s">
        <v>3076</v>
      </c>
      <c r="H132" s="119" t="s">
        <v>1648</v>
      </c>
      <c r="I132" s="119" t="s">
        <v>1647</v>
      </c>
      <c r="J132" s="119" t="s">
        <v>3077</v>
      </c>
      <c r="K132" s="119" t="s">
        <v>3078</v>
      </c>
      <c r="L132" s="119" t="s">
        <v>1649</v>
      </c>
      <c r="M132" s="119" t="s">
        <v>1650</v>
      </c>
      <c r="N132" s="119" t="s">
        <v>1651</v>
      </c>
      <c r="O132" s="119" t="s">
        <v>1652</v>
      </c>
      <c r="P132" s="119" t="s">
        <v>2521</v>
      </c>
    </row>
    <row r="133" spans="1:16" ht="84.95" customHeight="1">
      <c r="A133" s="119" t="s">
        <v>698</v>
      </c>
      <c r="B133" s="120">
        <v>106</v>
      </c>
      <c r="C133" s="119" t="s">
        <v>38</v>
      </c>
      <c r="D133" s="119" t="s">
        <v>1654</v>
      </c>
      <c r="E133" s="119" t="s">
        <v>2742</v>
      </c>
      <c r="F133" s="119" t="s">
        <v>2372</v>
      </c>
      <c r="G133" s="119" t="s">
        <v>2743</v>
      </c>
      <c r="H133" s="119" t="s">
        <v>1656</v>
      </c>
      <c r="I133" s="119" t="s">
        <v>1655</v>
      </c>
      <c r="J133" s="119" t="s">
        <v>2744</v>
      </c>
      <c r="K133" s="119" t="s">
        <v>2745</v>
      </c>
      <c r="L133" s="119" t="s">
        <v>1657</v>
      </c>
      <c r="M133" s="119" t="s">
        <v>1658</v>
      </c>
      <c r="N133" s="119" t="s">
        <v>1659</v>
      </c>
      <c r="O133" s="119" t="s">
        <v>1660</v>
      </c>
      <c r="P133" s="119" t="s">
        <v>2522</v>
      </c>
    </row>
    <row r="134" spans="1:16" ht="84.95" customHeight="1">
      <c r="A134" s="119" t="s">
        <v>1663</v>
      </c>
      <c r="B134" s="120">
        <v>107</v>
      </c>
      <c r="C134" s="119" t="s">
        <v>1664</v>
      </c>
      <c r="D134" s="119" t="s">
        <v>1665</v>
      </c>
      <c r="E134" s="119" t="s">
        <v>2786</v>
      </c>
      <c r="F134" s="119" t="s">
        <v>2373</v>
      </c>
      <c r="G134" s="119" t="s">
        <v>2787</v>
      </c>
      <c r="H134" s="119" t="s">
        <v>1667</v>
      </c>
      <c r="I134" s="119" t="s">
        <v>1666</v>
      </c>
      <c r="J134" s="119" t="s">
        <v>2788</v>
      </c>
      <c r="K134" s="119" t="s">
        <v>2789</v>
      </c>
      <c r="L134" s="119" t="s">
        <v>1668</v>
      </c>
      <c r="M134" s="119" t="s">
        <v>1669</v>
      </c>
      <c r="N134" s="119" t="s">
        <v>1670</v>
      </c>
      <c r="O134" s="119" t="s">
        <v>1671</v>
      </c>
      <c r="P134" s="119" t="s">
        <v>2523</v>
      </c>
    </row>
    <row r="135" spans="1:16" ht="84.95" customHeight="1">
      <c r="A135" s="119" t="s">
        <v>1675</v>
      </c>
      <c r="B135" s="120">
        <v>108</v>
      </c>
      <c r="C135" s="119" t="s">
        <v>1676</v>
      </c>
      <c r="D135" s="119" t="s">
        <v>1677</v>
      </c>
      <c r="E135" s="119" t="s">
        <v>3419</v>
      </c>
      <c r="F135" s="119" t="s">
        <v>2374</v>
      </c>
      <c r="G135" s="119" t="s">
        <v>3420</v>
      </c>
      <c r="H135" s="119" t="s">
        <v>1679</v>
      </c>
      <c r="I135" s="119" t="s">
        <v>1678</v>
      </c>
      <c r="J135" s="119" t="s">
        <v>3421</v>
      </c>
      <c r="K135" s="119" t="s">
        <v>3422</v>
      </c>
      <c r="L135" s="119" t="s">
        <v>1680</v>
      </c>
      <c r="M135" s="119" t="s">
        <v>1681</v>
      </c>
      <c r="N135" s="119" t="s">
        <v>1682</v>
      </c>
      <c r="O135" s="119" t="s">
        <v>1683</v>
      </c>
      <c r="P135" s="119" t="s">
        <v>2524</v>
      </c>
    </row>
    <row r="136" spans="1:16" ht="84.95" customHeight="1">
      <c r="A136" s="119" t="s">
        <v>1687</v>
      </c>
      <c r="B136" s="120">
        <v>109</v>
      </c>
      <c r="C136" s="119" t="s">
        <v>1688</v>
      </c>
      <c r="D136" s="119" t="s">
        <v>1689</v>
      </c>
      <c r="E136" s="119" t="s">
        <v>2776</v>
      </c>
      <c r="F136" s="119" t="s">
        <v>2375</v>
      </c>
      <c r="G136" s="119" t="s">
        <v>2777</v>
      </c>
      <c r="H136" s="119" t="s">
        <v>1691</v>
      </c>
      <c r="I136" s="119" t="s">
        <v>1690</v>
      </c>
      <c r="J136" s="119" t="s">
        <v>2778</v>
      </c>
      <c r="K136" s="119" t="s">
        <v>2779</v>
      </c>
      <c r="L136" s="119" t="s">
        <v>1692</v>
      </c>
      <c r="M136" s="119" t="s">
        <v>1693</v>
      </c>
      <c r="N136" s="119" t="s">
        <v>1694</v>
      </c>
      <c r="O136" s="119" t="s">
        <v>1695</v>
      </c>
      <c r="P136" s="119" t="s">
        <v>2525</v>
      </c>
    </row>
    <row r="137" spans="1:16" ht="84.95" customHeight="1">
      <c r="A137" s="119" t="s">
        <v>1697</v>
      </c>
      <c r="B137" s="120">
        <v>110</v>
      </c>
      <c r="C137" s="119" t="s">
        <v>1698</v>
      </c>
      <c r="D137" s="119" t="s">
        <v>1699</v>
      </c>
      <c r="E137" s="119" t="s">
        <v>2953</v>
      </c>
      <c r="F137" s="119" t="s">
        <v>2376</v>
      </c>
      <c r="G137" s="119" t="s">
        <v>2954</v>
      </c>
      <c r="H137" s="119" t="s">
        <v>1701</v>
      </c>
      <c r="I137" s="119" t="s">
        <v>1700</v>
      </c>
      <c r="J137" s="119" t="s">
        <v>2955</v>
      </c>
      <c r="K137" s="119" t="s">
        <v>2956</v>
      </c>
      <c r="L137" s="119" t="s">
        <v>1702</v>
      </c>
      <c r="M137" s="119" t="s">
        <v>1703</v>
      </c>
      <c r="N137" s="119" t="s">
        <v>1704</v>
      </c>
      <c r="O137" s="119" t="s">
        <v>1705</v>
      </c>
      <c r="P137" s="119" t="s">
        <v>2526</v>
      </c>
    </row>
    <row r="138" spans="1:16" ht="84.95" customHeight="1">
      <c r="A138" s="119" t="s">
        <v>1707</v>
      </c>
      <c r="B138" s="120">
        <v>111</v>
      </c>
      <c r="C138" s="119" t="s">
        <v>1708</v>
      </c>
      <c r="D138" s="119" t="s">
        <v>1709</v>
      </c>
      <c r="E138" s="119" t="s">
        <v>3120</v>
      </c>
      <c r="F138" s="119" t="s">
        <v>2377</v>
      </c>
      <c r="G138" s="119" t="s">
        <v>3121</v>
      </c>
      <c r="H138" s="119" t="s">
        <v>1711</v>
      </c>
      <c r="I138" s="119" t="s">
        <v>1710</v>
      </c>
      <c r="J138" s="119" t="s">
        <v>3122</v>
      </c>
      <c r="K138" s="119" t="s">
        <v>3123</v>
      </c>
      <c r="L138" s="119" t="s">
        <v>1712</v>
      </c>
      <c r="M138" s="119" t="s">
        <v>1713</v>
      </c>
      <c r="N138" s="119" t="s">
        <v>1714</v>
      </c>
      <c r="O138" s="119" t="s">
        <v>1715</v>
      </c>
      <c r="P138" s="119" t="s">
        <v>2527</v>
      </c>
    </row>
    <row r="139" spans="1:16" ht="84.95" customHeight="1">
      <c r="A139" s="119" t="s">
        <v>1721</v>
      </c>
      <c r="B139" s="120">
        <v>112</v>
      </c>
      <c r="C139" s="119" t="s">
        <v>1722</v>
      </c>
      <c r="D139" s="119" t="s">
        <v>1723</v>
      </c>
      <c r="E139" s="119" t="s">
        <v>3195</v>
      </c>
      <c r="F139" s="119" t="s">
        <v>2378</v>
      </c>
      <c r="G139" s="119" t="s">
        <v>3196</v>
      </c>
      <c r="H139" s="119" t="s">
        <v>1725</v>
      </c>
      <c r="I139" s="119" t="s">
        <v>1724</v>
      </c>
      <c r="J139" s="119" t="s">
        <v>3197</v>
      </c>
      <c r="K139" s="119" t="s">
        <v>3198</v>
      </c>
      <c r="L139" s="119" t="s">
        <v>1726</v>
      </c>
      <c r="M139" s="119" t="s">
        <v>1727</v>
      </c>
      <c r="N139" s="119" t="s">
        <v>1728</v>
      </c>
      <c r="O139" s="119" t="s">
        <v>1729</v>
      </c>
      <c r="P139" s="119" t="s">
        <v>2528</v>
      </c>
    </row>
    <row r="140" spans="1:16" ht="84.95" customHeight="1">
      <c r="A140" s="119" t="s">
        <v>1732</v>
      </c>
      <c r="B140" s="120">
        <v>113</v>
      </c>
      <c r="C140" s="119" t="s">
        <v>1733</v>
      </c>
      <c r="D140" s="119" t="s">
        <v>1734</v>
      </c>
      <c r="E140" s="119" t="s">
        <v>3325</v>
      </c>
      <c r="F140" s="119" t="s">
        <v>2379</v>
      </c>
      <c r="G140" s="119" t="s">
        <v>3326</v>
      </c>
      <c r="H140" s="119" t="s">
        <v>1736</v>
      </c>
      <c r="I140" s="119" t="s">
        <v>1735</v>
      </c>
      <c r="J140" s="119" t="s">
        <v>3327</v>
      </c>
      <c r="K140" s="119" t="s">
        <v>3328</v>
      </c>
      <c r="L140" s="119" t="s">
        <v>1737</v>
      </c>
      <c r="M140" s="119" t="s">
        <v>1738</v>
      </c>
      <c r="N140" s="119" t="s">
        <v>1739</v>
      </c>
      <c r="O140" s="119" t="s">
        <v>1740</v>
      </c>
      <c r="P140" s="119" t="s">
        <v>2529</v>
      </c>
    </row>
    <row r="141" spans="1:16" ht="84.95" customHeight="1">
      <c r="A141" s="119" t="s">
        <v>1743</v>
      </c>
      <c r="B141" s="120">
        <v>114</v>
      </c>
      <c r="C141" s="119" t="s">
        <v>1744</v>
      </c>
      <c r="D141" s="119" t="s">
        <v>1745</v>
      </c>
      <c r="E141" s="119" t="s">
        <v>3220</v>
      </c>
      <c r="F141" s="119" t="s">
        <v>2380</v>
      </c>
      <c r="G141" s="119" t="s">
        <v>3221</v>
      </c>
      <c r="H141" s="119" t="s">
        <v>1747</v>
      </c>
      <c r="I141" s="119" t="s">
        <v>1746</v>
      </c>
      <c r="J141" s="119" t="s">
        <v>3222</v>
      </c>
      <c r="K141" s="119" t="s">
        <v>3223</v>
      </c>
      <c r="L141" s="119" t="s">
        <v>1748</v>
      </c>
      <c r="M141" s="119" t="s">
        <v>1749</v>
      </c>
      <c r="N141" s="119" t="s">
        <v>1750</v>
      </c>
      <c r="O141" s="119" t="s">
        <v>1751</v>
      </c>
      <c r="P141" s="119" t="s">
        <v>2530</v>
      </c>
    </row>
    <row r="142" spans="1:16" ht="84.95" customHeight="1">
      <c r="A142" s="119" t="s">
        <v>1753</v>
      </c>
      <c r="B142" s="120">
        <v>115</v>
      </c>
      <c r="C142" s="119" t="s">
        <v>1754</v>
      </c>
      <c r="D142" s="119" t="s">
        <v>1755</v>
      </c>
      <c r="E142" s="119" t="s">
        <v>3042</v>
      </c>
      <c r="F142" s="119" t="s">
        <v>2381</v>
      </c>
      <c r="G142" s="119" t="s">
        <v>3043</v>
      </c>
      <c r="H142" s="119" t="s">
        <v>1757</v>
      </c>
      <c r="I142" s="119" t="s">
        <v>1756</v>
      </c>
      <c r="J142" s="119" t="s">
        <v>3044</v>
      </c>
      <c r="K142" s="119" t="s">
        <v>3045</v>
      </c>
      <c r="L142" s="119" t="s">
        <v>1758</v>
      </c>
      <c r="M142" s="119" t="s">
        <v>1759</v>
      </c>
      <c r="N142" s="119" t="s">
        <v>1760</v>
      </c>
      <c r="O142" s="119" t="s">
        <v>1761</v>
      </c>
      <c r="P142" s="119" t="s">
        <v>2531</v>
      </c>
    </row>
    <row r="143" spans="1:16" ht="84.95" customHeight="1">
      <c r="A143" s="119" t="s">
        <v>712</v>
      </c>
      <c r="B143" s="120">
        <v>116</v>
      </c>
      <c r="C143" s="119" t="s">
        <v>1764</v>
      </c>
      <c r="D143" s="119" t="s">
        <v>1765</v>
      </c>
      <c r="E143" s="119" t="s">
        <v>2973</v>
      </c>
      <c r="F143" s="119" t="s">
        <v>2382</v>
      </c>
      <c r="G143" s="119" t="s">
        <v>2974</v>
      </c>
      <c r="H143" s="119" t="s">
        <v>1767</v>
      </c>
      <c r="I143" s="119" t="s">
        <v>1766</v>
      </c>
      <c r="J143" s="119" t="s">
        <v>2975</v>
      </c>
      <c r="K143" s="119" t="s">
        <v>2976</v>
      </c>
      <c r="L143" s="119" t="s">
        <v>1768</v>
      </c>
      <c r="M143" s="119" t="s">
        <v>1769</v>
      </c>
      <c r="N143" s="119" t="s">
        <v>1770</v>
      </c>
      <c r="O143" s="119" t="s">
        <v>1771</v>
      </c>
      <c r="P143" s="119" t="s">
        <v>2532</v>
      </c>
    </row>
    <row r="144" spans="1:16" ht="84.95" customHeight="1">
      <c r="A144" s="119" t="s">
        <v>1773</v>
      </c>
      <c r="B144" s="120">
        <v>117</v>
      </c>
      <c r="C144" s="119" t="s">
        <v>1774</v>
      </c>
      <c r="D144" s="119" t="s">
        <v>1775</v>
      </c>
      <c r="E144" s="119" t="s">
        <v>3375</v>
      </c>
      <c r="F144" s="119" t="s">
        <v>2383</v>
      </c>
      <c r="G144" s="119" t="s">
        <v>3376</v>
      </c>
      <c r="H144" s="119" t="s">
        <v>1777</v>
      </c>
      <c r="I144" s="119" t="s">
        <v>1776</v>
      </c>
      <c r="J144" s="119" t="s">
        <v>3377</v>
      </c>
      <c r="K144" s="119" t="s">
        <v>3378</v>
      </c>
      <c r="L144" s="119" t="s">
        <v>1778</v>
      </c>
      <c r="M144" s="119" t="s">
        <v>1779</v>
      </c>
      <c r="N144" s="119" t="s">
        <v>1780</v>
      </c>
      <c r="O144" s="119" t="s">
        <v>1781</v>
      </c>
      <c r="P144" s="119" t="s">
        <v>2533</v>
      </c>
    </row>
    <row r="145" spans="1:16" ht="84.95" customHeight="1">
      <c r="A145" s="119" t="s">
        <v>1785</v>
      </c>
      <c r="B145" s="120">
        <v>118</v>
      </c>
      <c r="C145" s="119" t="s">
        <v>1786</v>
      </c>
      <c r="D145" s="119" t="s">
        <v>1787</v>
      </c>
      <c r="E145" s="119" t="s">
        <v>3110</v>
      </c>
      <c r="F145" s="119" t="s">
        <v>2384</v>
      </c>
      <c r="G145" s="119" t="s">
        <v>3111</v>
      </c>
      <c r="H145" s="119" t="s">
        <v>1789</v>
      </c>
      <c r="I145" s="119" t="s">
        <v>1788</v>
      </c>
      <c r="J145" s="119" t="s">
        <v>3112</v>
      </c>
      <c r="K145" s="119" t="s">
        <v>3113</v>
      </c>
      <c r="L145" s="119" t="s">
        <v>1790</v>
      </c>
      <c r="M145" s="119" t="s">
        <v>1791</v>
      </c>
      <c r="N145" s="119" t="s">
        <v>1792</v>
      </c>
      <c r="O145" s="119" t="s">
        <v>1793</v>
      </c>
      <c r="P145" s="119" t="s">
        <v>2534</v>
      </c>
    </row>
    <row r="146" spans="1:16" ht="84.95" customHeight="1">
      <c r="A146" s="119" t="s">
        <v>1797</v>
      </c>
      <c r="B146" s="120">
        <v>119</v>
      </c>
      <c r="C146" s="119" t="s">
        <v>1798</v>
      </c>
      <c r="D146" s="119" t="s">
        <v>1799</v>
      </c>
      <c r="E146" s="119" t="s">
        <v>3105</v>
      </c>
      <c r="F146" s="119" t="s">
        <v>2385</v>
      </c>
      <c r="G146" s="119" t="s">
        <v>3106</v>
      </c>
      <c r="H146" s="119" t="s">
        <v>1801</v>
      </c>
      <c r="I146" s="119" t="s">
        <v>1800</v>
      </c>
      <c r="J146" s="119" t="s">
        <v>3107</v>
      </c>
      <c r="K146" s="119" t="s">
        <v>3108</v>
      </c>
      <c r="L146" s="119" t="s">
        <v>1802</v>
      </c>
      <c r="M146" s="119" t="s">
        <v>1803</v>
      </c>
      <c r="N146" s="119" t="s">
        <v>1804</v>
      </c>
      <c r="O146" s="119" t="s">
        <v>1805</v>
      </c>
      <c r="P146" s="119" t="s">
        <v>2535</v>
      </c>
    </row>
    <row r="147" spans="1:16" ht="84.95" customHeight="1">
      <c r="A147" s="119" t="s">
        <v>1807</v>
      </c>
      <c r="B147" s="120">
        <v>120</v>
      </c>
      <c r="C147" s="119" t="s">
        <v>1808</v>
      </c>
      <c r="D147" s="119" t="s">
        <v>1809</v>
      </c>
      <c r="E147" s="119" t="s">
        <v>2948</v>
      </c>
      <c r="F147" s="119" t="s">
        <v>2386</v>
      </c>
      <c r="G147" s="119" t="s">
        <v>2949</v>
      </c>
      <c r="H147" s="119" t="s">
        <v>1811</v>
      </c>
      <c r="I147" s="119" t="s">
        <v>1810</v>
      </c>
      <c r="J147" s="119" t="s">
        <v>2950</v>
      </c>
      <c r="K147" s="119" t="s">
        <v>2951</v>
      </c>
      <c r="L147" s="119" t="s">
        <v>1812</v>
      </c>
      <c r="M147" s="119" t="s">
        <v>1813</v>
      </c>
      <c r="N147" s="119" t="s">
        <v>1814</v>
      </c>
      <c r="O147" s="119" t="s">
        <v>1815</v>
      </c>
      <c r="P147" s="119" t="s">
        <v>2536</v>
      </c>
    </row>
    <row r="148" spans="1:16" ht="84.95" customHeight="1">
      <c r="A148" s="119" t="s">
        <v>727</v>
      </c>
      <c r="B148" s="120">
        <v>121</v>
      </c>
      <c r="C148" s="119" t="s">
        <v>1818</v>
      </c>
      <c r="D148" s="119" t="s">
        <v>1819</v>
      </c>
      <c r="E148" s="119" t="s">
        <v>3300</v>
      </c>
      <c r="F148" s="119" t="s">
        <v>2387</v>
      </c>
      <c r="G148" s="119" t="s">
        <v>3301</v>
      </c>
      <c r="H148" s="119" t="s">
        <v>1821</v>
      </c>
      <c r="I148" s="119" t="s">
        <v>1820</v>
      </c>
      <c r="J148" s="119" t="s">
        <v>3302</v>
      </c>
      <c r="K148" s="119" t="s">
        <v>3303</v>
      </c>
      <c r="L148" s="119" t="s">
        <v>1822</v>
      </c>
      <c r="M148" s="119" t="s">
        <v>1823</v>
      </c>
      <c r="N148" s="119" t="s">
        <v>1824</v>
      </c>
      <c r="O148" s="119" t="s">
        <v>1825</v>
      </c>
      <c r="P148" s="119" t="s">
        <v>2537</v>
      </c>
    </row>
    <row r="149" spans="1:16" ht="84.95" customHeight="1">
      <c r="A149" s="119" t="s">
        <v>1828</v>
      </c>
      <c r="B149" s="120">
        <v>122</v>
      </c>
      <c r="C149" s="119" t="s">
        <v>1829</v>
      </c>
      <c r="D149" s="119" t="s">
        <v>1830</v>
      </c>
      <c r="E149" s="119" t="s">
        <v>2730</v>
      </c>
      <c r="F149" s="119" t="s">
        <v>2388</v>
      </c>
      <c r="G149" s="119" t="s">
        <v>2732</v>
      </c>
      <c r="H149" s="119" t="s">
        <v>1832</v>
      </c>
      <c r="I149" s="119" t="s">
        <v>1831</v>
      </c>
      <c r="J149" s="119" t="s">
        <v>2733</v>
      </c>
      <c r="K149" s="119" t="s">
        <v>2734</v>
      </c>
      <c r="L149" s="119" t="s">
        <v>1833</v>
      </c>
      <c r="M149" s="119" t="s">
        <v>1834</v>
      </c>
      <c r="N149" s="119" t="s">
        <v>1835</v>
      </c>
      <c r="O149" s="119" t="s">
        <v>1836</v>
      </c>
      <c r="P149" s="119" t="s">
        <v>2538</v>
      </c>
    </row>
    <row r="150" spans="1:16" ht="84.95" customHeight="1">
      <c r="A150" s="119" t="s">
        <v>1839</v>
      </c>
      <c r="B150" s="120">
        <v>123</v>
      </c>
      <c r="C150" s="119" t="s">
        <v>1840</v>
      </c>
      <c r="D150" s="119" t="s">
        <v>1841</v>
      </c>
      <c r="E150" s="119" t="s">
        <v>3150</v>
      </c>
      <c r="F150" s="119" t="s">
        <v>2389</v>
      </c>
      <c r="G150" s="119" t="s">
        <v>3151</v>
      </c>
      <c r="H150" s="119" t="s">
        <v>1843</v>
      </c>
      <c r="I150" s="119" t="s">
        <v>1842</v>
      </c>
      <c r="J150" s="119" t="s">
        <v>3152</v>
      </c>
      <c r="K150" s="119" t="s">
        <v>3153</v>
      </c>
      <c r="L150" s="119" t="s">
        <v>1844</v>
      </c>
      <c r="M150" s="119" t="s">
        <v>1845</v>
      </c>
      <c r="N150" s="119" t="s">
        <v>1846</v>
      </c>
      <c r="O150" s="119" t="s">
        <v>1847</v>
      </c>
      <c r="P150" s="119" t="s">
        <v>2539</v>
      </c>
    </row>
    <row r="151" spans="1:16" ht="84.95" customHeight="1">
      <c r="A151" s="119" t="s">
        <v>1850</v>
      </c>
      <c r="B151" s="120">
        <v>124</v>
      </c>
      <c r="C151" s="119" t="s">
        <v>1851</v>
      </c>
      <c r="D151" s="119" t="s">
        <v>1852</v>
      </c>
      <c r="E151" s="119" t="s">
        <v>3155</v>
      </c>
      <c r="F151" s="119" t="s">
        <v>2390</v>
      </c>
      <c r="G151" s="119" t="s">
        <v>3156</v>
      </c>
      <c r="H151" s="119" t="s">
        <v>1854</v>
      </c>
      <c r="I151" s="119" t="s">
        <v>1853</v>
      </c>
      <c r="J151" s="119" t="s">
        <v>3157</v>
      </c>
      <c r="K151" s="119" t="s">
        <v>3158</v>
      </c>
      <c r="L151" s="119" t="s">
        <v>1855</v>
      </c>
      <c r="M151" s="119" t="s">
        <v>1856</v>
      </c>
      <c r="N151" s="119" t="s">
        <v>1857</v>
      </c>
      <c r="O151" s="119" t="s">
        <v>1858</v>
      </c>
      <c r="P151" s="119" t="s">
        <v>2540</v>
      </c>
    </row>
    <row r="152" spans="1:16" ht="84.95" customHeight="1">
      <c r="A152" s="119" t="s">
        <v>1863</v>
      </c>
      <c r="B152" s="120">
        <v>125</v>
      </c>
      <c r="C152" s="119" t="s">
        <v>34</v>
      </c>
      <c r="D152" s="119" t="s">
        <v>1864</v>
      </c>
      <c r="E152" s="119" t="s">
        <v>3424</v>
      </c>
      <c r="F152" s="119" t="s">
        <v>2391</v>
      </c>
      <c r="G152" s="119" t="s">
        <v>3425</v>
      </c>
      <c r="H152" s="119" t="s">
        <v>1866</v>
      </c>
      <c r="I152" s="119" t="s">
        <v>1865</v>
      </c>
      <c r="J152" s="119" t="s">
        <v>3426</v>
      </c>
      <c r="K152" s="119" t="s">
        <v>3427</v>
      </c>
      <c r="L152" s="119" t="s">
        <v>1867</v>
      </c>
      <c r="M152" s="119" t="s">
        <v>1868</v>
      </c>
      <c r="N152" s="119" t="s">
        <v>1869</v>
      </c>
      <c r="O152" s="119" t="s">
        <v>1870</v>
      </c>
      <c r="P152" s="119" t="s">
        <v>2541</v>
      </c>
    </row>
    <row r="153" spans="1:16" ht="84.95" customHeight="1">
      <c r="A153" s="119" t="s">
        <v>742</v>
      </c>
      <c r="B153" s="120">
        <v>126</v>
      </c>
      <c r="C153" s="119" t="s">
        <v>1874</v>
      </c>
      <c r="D153" s="119" t="s">
        <v>1875</v>
      </c>
      <c r="E153" s="119" t="s">
        <v>3165</v>
      </c>
      <c r="F153" s="119" t="s">
        <v>2392</v>
      </c>
      <c r="G153" s="119" t="s">
        <v>3166</v>
      </c>
      <c r="H153" s="119" t="s">
        <v>1877</v>
      </c>
      <c r="I153" s="119" t="s">
        <v>1876</v>
      </c>
      <c r="J153" s="119" t="s">
        <v>3167</v>
      </c>
      <c r="K153" s="119" t="s">
        <v>3168</v>
      </c>
      <c r="L153" s="119" t="s">
        <v>1878</v>
      </c>
      <c r="M153" s="119" t="s">
        <v>1879</v>
      </c>
      <c r="N153" s="119" t="s">
        <v>1880</v>
      </c>
      <c r="O153" s="119" t="s">
        <v>1881</v>
      </c>
      <c r="P153" s="119" t="s">
        <v>2542</v>
      </c>
    </row>
    <row r="154" spans="1:16" ht="84.95" customHeight="1">
      <c r="A154" s="119" t="s">
        <v>1883</v>
      </c>
      <c r="B154" s="120">
        <v>127</v>
      </c>
      <c r="C154" s="119" t="s">
        <v>1884</v>
      </c>
      <c r="D154" s="119" t="s">
        <v>1885</v>
      </c>
      <c r="E154" s="119" t="s">
        <v>2998</v>
      </c>
      <c r="F154" s="119" t="s">
        <v>2393</v>
      </c>
      <c r="G154" s="119" t="s">
        <v>2999</v>
      </c>
      <c r="H154" s="119" t="s">
        <v>1887</v>
      </c>
      <c r="I154" s="119" t="s">
        <v>1886</v>
      </c>
      <c r="J154" s="119" t="s">
        <v>3000</v>
      </c>
      <c r="K154" s="119" t="s">
        <v>3001</v>
      </c>
      <c r="L154" s="119" t="s">
        <v>1888</v>
      </c>
      <c r="M154" s="119" t="s">
        <v>1889</v>
      </c>
      <c r="N154" s="119" t="s">
        <v>1890</v>
      </c>
      <c r="O154" s="119" t="s">
        <v>1891</v>
      </c>
      <c r="P154" s="119" t="s">
        <v>2543</v>
      </c>
    </row>
    <row r="155" spans="1:16" ht="84.95" customHeight="1">
      <c r="A155" s="119" t="s">
        <v>1893</v>
      </c>
      <c r="B155" s="120">
        <v>128</v>
      </c>
      <c r="C155" s="119" t="s">
        <v>1894</v>
      </c>
      <c r="D155" s="119" t="s">
        <v>1895</v>
      </c>
      <c r="E155" s="119" t="s">
        <v>3160</v>
      </c>
      <c r="F155" s="119" t="s">
        <v>2394</v>
      </c>
      <c r="G155" s="119" t="s">
        <v>3161</v>
      </c>
      <c r="H155" s="119" t="s">
        <v>1897</v>
      </c>
      <c r="I155" s="119" t="s">
        <v>1896</v>
      </c>
      <c r="J155" s="119" t="s">
        <v>3162</v>
      </c>
      <c r="K155" s="119" t="s">
        <v>3163</v>
      </c>
      <c r="L155" s="119" t="s">
        <v>1898</v>
      </c>
      <c r="M155" s="119" t="s">
        <v>1899</v>
      </c>
      <c r="N155" s="119" t="s">
        <v>1900</v>
      </c>
      <c r="O155" s="119" t="s">
        <v>1901</v>
      </c>
      <c r="P155" s="119" t="s">
        <v>2544</v>
      </c>
    </row>
    <row r="156" spans="1:16" ht="84.95" customHeight="1">
      <c r="A156" s="119" t="s">
        <v>1906</v>
      </c>
      <c r="B156" s="120">
        <v>129</v>
      </c>
      <c r="C156" s="119" t="s">
        <v>27</v>
      </c>
      <c r="D156" s="119" t="s">
        <v>1907</v>
      </c>
      <c r="E156" s="119" t="s">
        <v>3080</v>
      </c>
      <c r="F156" s="119" t="s">
        <v>2395</v>
      </c>
      <c r="G156" s="119" t="s">
        <v>3081</v>
      </c>
      <c r="H156" s="119" t="s">
        <v>1909</v>
      </c>
      <c r="I156" s="119" t="s">
        <v>1908</v>
      </c>
      <c r="J156" s="119" t="s">
        <v>3082</v>
      </c>
      <c r="K156" s="119" t="s">
        <v>3083</v>
      </c>
      <c r="L156" s="119" t="s">
        <v>1910</v>
      </c>
      <c r="M156" s="119" t="s">
        <v>1911</v>
      </c>
      <c r="N156" s="119" t="s">
        <v>1912</v>
      </c>
      <c r="O156" s="119" t="s">
        <v>1913</v>
      </c>
      <c r="P156" s="119" t="s">
        <v>2545</v>
      </c>
    </row>
    <row r="157" spans="1:16" ht="84.95" customHeight="1">
      <c r="A157" s="119" t="s">
        <v>1916</v>
      </c>
      <c r="B157" s="120">
        <v>130</v>
      </c>
      <c r="C157" s="119" t="s">
        <v>1917</v>
      </c>
      <c r="D157" s="119" t="s">
        <v>1918</v>
      </c>
      <c r="E157" s="119" t="s">
        <v>2938</v>
      </c>
      <c r="F157" s="119" t="s">
        <v>2396</v>
      </c>
      <c r="G157" s="119" t="s">
        <v>2939</v>
      </c>
      <c r="H157" s="119" t="s">
        <v>1920</v>
      </c>
      <c r="I157" s="119" t="s">
        <v>1919</v>
      </c>
      <c r="J157" s="119" t="s">
        <v>2940</v>
      </c>
      <c r="K157" s="119" t="s">
        <v>2941</v>
      </c>
      <c r="L157" s="119" t="s">
        <v>1921</v>
      </c>
      <c r="M157" s="119" t="s">
        <v>1922</v>
      </c>
      <c r="N157" s="119" t="s">
        <v>1923</v>
      </c>
      <c r="O157" s="119" t="s">
        <v>1924</v>
      </c>
      <c r="P157" s="119" t="s">
        <v>2546</v>
      </c>
    </row>
    <row r="158" spans="1:16" ht="84.95" customHeight="1">
      <c r="A158" s="119" t="s">
        <v>1926</v>
      </c>
      <c r="B158" s="120">
        <v>131</v>
      </c>
      <c r="C158" s="119" t="s">
        <v>1927</v>
      </c>
      <c r="D158" s="119" t="s">
        <v>1928</v>
      </c>
      <c r="E158" s="119" t="s">
        <v>3027</v>
      </c>
      <c r="F158" s="119" t="s">
        <v>2397</v>
      </c>
      <c r="G158" s="119" t="s">
        <v>3028</v>
      </c>
      <c r="H158" s="119" t="s">
        <v>1930</v>
      </c>
      <c r="I158" s="119" t="s">
        <v>1929</v>
      </c>
      <c r="J158" s="119" t="s">
        <v>3029</v>
      </c>
      <c r="K158" s="119" t="s">
        <v>3030</v>
      </c>
      <c r="L158" s="119" t="s">
        <v>1931</v>
      </c>
      <c r="M158" s="119" t="s">
        <v>1932</v>
      </c>
      <c r="N158" s="119" t="s">
        <v>1933</v>
      </c>
      <c r="O158" s="119" t="s">
        <v>1934</v>
      </c>
      <c r="P158" s="119" t="s">
        <v>2547</v>
      </c>
    </row>
    <row r="159" spans="1:16" ht="84.95" customHeight="1">
      <c r="A159" s="119" t="s">
        <v>1937</v>
      </c>
      <c r="B159" s="120">
        <v>132</v>
      </c>
      <c r="C159" s="119" t="s">
        <v>1938</v>
      </c>
      <c r="D159" s="119" t="s">
        <v>1939</v>
      </c>
      <c r="E159" s="119" t="s">
        <v>3380</v>
      </c>
      <c r="F159" s="119" t="s">
        <v>2398</v>
      </c>
      <c r="G159" s="119" t="s">
        <v>3381</v>
      </c>
      <c r="H159" s="119" t="s">
        <v>1941</v>
      </c>
      <c r="I159" s="119" t="s">
        <v>1940</v>
      </c>
      <c r="J159" s="119" t="s">
        <v>3382</v>
      </c>
      <c r="K159" s="119" t="s">
        <v>3383</v>
      </c>
      <c r="L159" s="119" t="s">
        <v>1942</v>
      </c>
      <c r="M159" s="119" t="s">
        <v>1943</v>
      </c>
      <c r="N159" s="119" t="s">
        <v>1944</v>
      </c>
      <c r="O159" s="119" t="s">
        <v>1945</v>
      </c>
      <c r="P159" s="119" t="s">
        <v>2548</v>
      </c>
    </row>
    <row r="160" spans="1:16" ht="84.95" customHeight="1">
      <c r="A160" s="119" t="s">
        <v>1949</v>
      </c>
      <c r="B160" s="120">
        <v>133</v>
      </c>
      <c r="C160" s="119" t="s">
        <v>1950</v>
      </c>
      <c r="D160" s="119" t="s">
        <v>1951</v>
      </c>
      <c r="E160" s="119" t="s">
        <v>3047</v>
      </c>
      <c r="F160" s="119" t="s">
        <v>2399</v>
      </c>
      <c r="G160" s="119" t="s">
        <v>3048</v>
      </c>
      <c r="H160" s="119" t="s">
        <v>1953</v>
      </c>
      <c r="I160" s="119" t="s">
        <v>1952</v>
      </c>
      <c r="J160" s="119" t="s">
        <v>3049</v>
      </c>
      <c r="K160" s="119" t="s">
        <v>3050</v>
      </c>
      <c r="L160" s="119" t="s">
        <v>1954</v>
      </c>
      <c r="M160" s="119" t="s">
        <v>1955</v>
      </c>
      <c r="N160" s="119" t="s">
        <v>1956</v>
      </c>
      <c r="O160" s="119" t="s">
        <v>1957</v>
      </c>
      <c r="P160" s="119" t="s">
        <v>2549</v>
      </c>
    </row>
    <row r="161" spans="1:16" ht="84.95" customHeight="1">
      <c r="A161" s="119" t="s">
        <v>1959</v>
      </c>
      <c r="B161" s="120">
        <v>134</v>
      </c>
      <c r="C161" s="119" t="s">
        <v>1960</v>
      </c>
      <c r="D161" s="119" t="s">
        <v>1961</v>
      </c>
      <c r="E161" s="119" t="s">
        <v>3290</v>
      </c>
      <c r="F161" s="119" t="s">
        <v>2400</v>
      </c>
      <c r="G161" s="119" t="s">
        <v>3291</v>
      </c>
      <c r="H161" s="119" t="s">
        <v>1963</v>
      </c>
      <c r="I161" s="119" t="s">
        <v>1962</v>
      </c>
      <c r="J161" s="119" t="s">
        <v>3292</v>
      </c>
      <c r="K161" s="119" t="s">
        <v>3293</v>
      </c>
      <c r="L161" s="119" t="s">
        <v>1964</v>
      </c>
      <c r="M161" s="119" t="s">
        <v>1965</v>
      </c>
      <c r="N161" s="119" t="s">
        <v>1966</v>
      </c>
      <c r="O161" s="119" t="s">
        <v>1967</v>
      </c>
      <c r="P161" s="119" t="s">
        <v>2550</v>
      </c>
    </row>
    <row r="162" spans="1:16" ht="84.95" customHeight="1">
      <c r="A162" s="119" t="s">
        <v>1971</v>
      </c>
      <c r="B162" s="120">
        <v>135</v>
      </c>
      <c r="C162" s="119" t="s">
        <v>1972</v>
      </c>
      <c r="D162" s="119" t="s">
        <v>1973</v>
      </c>
      <c r="E162" s="119" t="s">
        <v>2978</v>
      </c>
      <c r="F162" s="119" t="s">
        <v>2401</v>
      </c>
      <c r="G162" s="119" t="s">
        <v>2979</v>
      </c>
      <c r="H162" s="119" t="s">
        <v>1975</v>
      </c>
      <c r="I162" s="119" t="s">
        <v>1974</v>
      </c>
      <c r="J162" s="119" t="s">
        <v>2980</v>
      </c>
      <c r="K162" s="119" t="s">
        <v>2981</v>
      </c>
      <c r="L162" s="119" t="s">
        <v>1976</v>
      </c>
      <c r="M162" s="119" t="s">
        <v>1977</v>
      </c>
      <c r="N162" s="119" t="s">
        <v>1978</v>
      </c>
      <c r="O162" s="119" t="s">
        <v>1979</v>
      </c>
      <c r="P162" s="119" t="s">
        <v>2551</v>
      </c>
    </row>
    <row r="163" spans="1:16" ht="84.95" customHeight="1">
      <c r="A163" s="119" t="s">
        <v>756</v>
      </c>
      <c r="B163" s="120">
        <v>136</v>
      </c>
      <c r="C163" s="119" t="s">
        <v>1984</v>
      </c>
      <c r="D163" s="119" t="s">
        <v>1985</v>
      </c>
      <c r="E163" s="119" t="s">
        <v>3335</v>
      </c>
      <c r="F163" s="119" t="s">
        <v>2402</v>
      </c>
      <c r="G163" s="119" t="s">
        <v>3336</v>
      </c>
      <c r="H163" s="119" t="s">
        <v>1987</v>
      </c>
      <c r="I163" s="119" t="s">
        <v>1986</v>
      </c>
      <c r="J163" s="119" t="s">
        <v>3337</v>
      </c>
      <c r="K163" s="119" t="s">
        <v>3338</v>
      </c>
      <c r="L163" s="119" t="s">
        <v>1988</v>
      </c>
      <c r="M163" s="119" t="s">
        <v>1989</v>
      </c>
      <c r="N163" s="119" t="s">
        <v>1990</v>
      </c>
      <c r="O163" s="119" t="s">
        <v>1991</v>
      </c>
      <c r="P163" s="119" t="s">
        <v>2552</v>
      </c>
    </row>
    <row r="164" spans="1:16" ht="84.95" customHeight="1">
      <c r="A164" s="119" t="s">
        <v>1994</v>
      </c>
      <c r="B164" s="120">
        <v>137</v>
      </c>
      <c r="C164" s="119" t="s">
        <v>1995</v>
      </c>
      <c r="D164" s="119" t="s">
        <v>1996</v>
      </c>
      <c r="E164" s="119" t="s">
        <v>3350</v>
      </c>
      <c r="F164" s="119" t="s">
        <v>2403</v>
      </c>
      <c r="G164" s="119" t="s">
        <v>3351</v>
      </c>
      <c r="H164" s="119" t="s">
        <v>1998</v>
      </c>
      <c r="I164" s="119" t="s">
        <v>1997</v>
      </c>
      <c r="J164" s="119" t="s">
        <v>3352</v>
      </c>
      <c r="K164" s="119" t="s">
        <v>3353</v>
      </c>
      <c r="L164" s="119" t="s">
        <v>1999</v>
      </c>
      <c r="M164" s="119" t="s">
        <v>2000</v>
      </c>
      <c r="N164" s="119" t="s">
        <v>2001</v>
      </c>
      <c r="O164" s="119" t="s">
        <v>2002</v>
      </c>
      <c r="P164" s="119" t="s">
        <v>2553</v>
      </c>
    </row>
    <row r="165" spans="1:16" ht="84.95" customHeight="1">
      <c r="A165" s="119" t="s">
        <v>2006</v>
      </c>
      <c r="B165" s="120">
        <v>138</v>
      </c>
      <c r="C165" s="119" t="s">
        <v>2007</v>
      </c>
      <c r="D165" s="119" t="s">
        <v>2008</v>
      </c>
      <c r="E165" s="119" t="s">
        <v>3340</v>
      </c>
      <c r="F165" s="119" t="s">
        <v>2404</v>
      </c>
      <c r="G165" s="119" t="s">
        <v>3341</v>
      </c>
      <c r="H165" s="119" t="s">
        <v>2010</v>
      </c>
      <c r="I165" s="119" t="s">
        <v>2009</v>
      </c>
      <c r="J165" s="119" t="s">
        <v>3342</v>
      </c>
      <c r="K165" s="119" t="s">
        <v>3343</v>
      </c>
      <c r="L165" s="119" t="s">
        <v>2011</v>
      </c>
      <c r="M165" s="119" t="s">
        <v>2012</v>
      </c>
      <c r="N165" s="119" t="s">
        <v>2013</v>
      </c>
      <c r="O165" s="119" t="s">
        <v>2014</v>
      </c>
      <c r="P165" s="119" t="s">
        <v>2554</v>
      </c>
    </row>
    <row r="166" spans="1:16" ht="84.95" customHeight="1">
      <c r="A166" s="119" t="s">
        <v>2018</v>
      </c>
      <c r="B166" s="120">
        <v>139</v>
      </c>
      <c r="C166" s="119" t="s">
        <v>2019</v>
      </c>
      <c r="D166" s="119" t="s">
        <v>2020</v>
      </c>
      <c r="E166" s="119" t="s">
        <v>3345</v>
      </c>
      <c r="F166" s="119" t="s">
        <v>2405</v>
      </c>
      <c r="G166" s="119" t="s">
        <v>3346</v>
      </c>
      <c r="H166" s="119" t="s">
        <v>2022</v>
      </c>
      <c r="I166" s="119" t="s">
        <v>2021</v>
      </c>
      <c r="J166" s="119" t="s">
        <v>3347</v>
      </c>
      <c r="K166" s="119" t="s">
        <v>3348</v>
      </c>
      <c r="L166" s="119" t="s">
        <v>2023</v>
      </c>
      <c r="M166" s="119" t="s">
        <v>2024</v>
      </c>
      <c r="N166" s="119" t="s">
        <v>2025</v>
      </c>
      <c r="O166" s="119" t="s">
        <v>2026</v>
      </c>
      <c r="P166" s="119" t="s">
        <v>2555</v>
      </c>
    </row>
    <row r="167" spans="1:16" ht="84.95" customHeight="1">
      <c r="A167" s="119" t="s">
        <v>2029</v>
      </c>
      <c r="B167" s="120">
        <v>140</v>
      </c>
      <c r="C167" s="119" t="s">
        <v>2030</v>
      </c>
      <c r="D167" s="119" t="s">
        <v>2031</v>
      </c>
      <c r="E167" s="119" t="s">
        <v>3360</v>
      </c>
      <c r="F167" s="119" t="s">
        <v>2406</v>
      </c>
      <c r="G167" s="119" t="s">
        <v>3361</v>
      </c>
      <c r="H167" s="119" t="s">
        <v>2033</v>
      </c>
      <c r="I167" s="119" t="s">
        <v>2032</v>
      </c>
      <c r="J167" s="119" t="s">
        <v>3362</v>
      </c>
      <c r="K167" s="119" t="s">
        <v>3363</v>
      </c>
      <c r="L167" s="119" t="s">
        <v>2034</v>
      </c>
      <c r="M167" s="119" t="s">
        <v>2035</v>
      </c>
      <c r="N167" s="119" t="s">
        <v>2036</v>
      </c>
      <c r="O167" s="119" t="s">
        <v>2037</v>
      </c>
      <c r="P167" s="119" t="s">
        <v>2556</v>
      </c>
    </row>
    <row r="168" spans="1:16" ht="84.95" customHeight="1">
      <c r="A168" s="119" t="s">
        <v>767</v>
      </c>
      <c r="B168" s="120">
        <v>141</v>
      </c>
      <c r="C168" s="119" t="s">
        <v>2041</v>
      </c>
      <c r="D168" s="119" t="s">
        <v>2042</v>
      </c>
      <c r="E168" s="119" t="s">
        <v>3355</v>
      </c>
      <c r="F168" s="119" t="s">
        <v>2407</v>
      </c>
      <c r="G168" s="119" t="s">
        <v>3356</v>
      </c>
      <c r="H168" s="119" t="s">
        <v>2044</v>
      </c>
      <c r="I168" s="119" t="s">
        <v>2043</v>
      </c>
      <c r="J168" s="119" t="s">
        <v>3357</v>
      </c>
      <c r="K168" s="119" t="s">
        <v>3358</v>
      </c>
      <c r="L168" s="119" t="s">
        <v>2045</v>
      </c>
      <c r="M168" s="119" t="s">
        <v>2046</v>
      </c>
      <c r="N168" s="119" t="s">
        <v>2047</v>
      </c>
      <c r="O168" s="119" t="s">
        <v>2048</v>
      </c>
      <c r="P168" s="119" t="s">
        <v>2557</v>
      </c>
    </row>
    <row r="169" spans="1:16" ht="84.95" customHeight="1">
      <c r="A169" s="119" t="s">
        <v>2052</v>
      </c>
      <c r="B169" s="120">
        <v>142</v>
      </c>
      <c r="C169" s="119" t="s">
        <v>2053</v>
      </c>
      <c r="D169" s="119" t="s">
        <v>2054</v>
      </c>
      <c r="E169" s="119" t="s">
        <v>3215</v>
      </c>
      <c r="F169" s="119" t="s">
        <v>2408</v>
      </c>
      <c r="G169" s="119" t="s">
        <v>3216</v>
      </c>
      <c r="H169" s="119" t="s">
        <v>2056</v>
      </c>
      <c r="I169" s="119" t="s">
        <v>2055</v>
      </c>
      <c r="J169" s="119" t="s">
        <v>3217</v>
      </c>
      <c r="K169" s="119" t="s">
        <v>3218</v>
      </c>
      <c r="L169" s="119" t="s">
        <v>2057</v>
      </c>
      <c r="M169" s="119" t="s">
        <v>2058</v>
      </c>
      <c r="N169" s="119" t="s">
        <v>2059</v>
      </c>
      <c r="O169" s="119" t="s">
        <v>2060</v>
      </c>
      <c r="P169" s="119" t="s">
        <v>2558</v>
      </c>
    </row>
    <row r="170" spans="1:16" ht="84.95" customHeight="1">
      <c r="A170" s="119" t="s">
        <v>2062</v>
      </c>
      <c r="B170" s="120">
        <v>143</v>
      </c>
      <c r="C170" s="119" t="s">
        <v>2063</v>
      </c>
      <c r="D170" s="119" t="s">
        <v>2064</v>
      </c>
      <c r="E170" s="119" t="s">
        <v>3225</v>
      </c>
      <c r="F170" s="119" t="s">
        <v>2409</v>
      </c>
      <c r="G170" s="119" t="s">
        <v>3226</v>
      </c>
      <c r="H170" s="119" t="s">
        <v>2066</v>
      </c>
      <c r="I170" s="119" t="s">
        <v>2065</v>
      </c>
      <c r="J170" s="119" t="s">
        <v>3227</v>
      </c>
      <c r="K170" s="119" t="s">
        <v>3228</v>
      </c>
      <c r="L170" s="119" t="s">
        <v>2067</v>
      </c>
      <c r="M170" s="119" t="s">
        <v>2068</v>
      </c>
      <c r="N170" s="119" t="s">
        <v>2069</v>
      </c>
      <c r="O170" s="119" t="s">
        <v>2070</v>
      </c>
      <c r="P170" s="119" t="s">
        <v>2559</v>
      </c>
    </row>
    <row r="171" spans="1:16" ht="84.95" customHeight="1">
      <c r="A171" s="119" t="s">
        <v>2075</v>
      </c>
      <c r="B171" s="120">
        <v>144</v>
      </c>
      <c r="C171" s="119" t="s">
        <v>2076</v>
      </c>
      <c r="D171" s="119" t="s">
        <v>2077</v>
      </c>
      <c r="E171" s="119" t="s">
        <v>3145</v>
      </c>
      <c r="F171" s="119" t="s">
        <v>2410</v>
      </c>
      <c r="G171" s="119" t="s">
        <v>3146</v>
      </c>
      <c r="H171" s="119" t="s">
        <v>2079</v>
      </c>
      <c r="I171" s="119" t="s">
        <v>2078</v>
      </c>
      <c r="J171" s="119" t="s">
        <v>3147</v>
      </c>
      <c r="K171" s="119" t="s">
        <v>3148</v>
      </c>
      <c r="L171" s="119" t="s">
        <v>2080</v>
      </c>
      <c r="M171" s="119" t="s">
        <v>2081</v>
      </c>
      <c r="N171" s="119" t="s">
        <v>2082</v>
      </c>
      <c r="O171" s="119" t="s">
        <v>2083</v>
      </c>
      <c r="P171" s="119" t="s">
        <v>2560</v>
      </c>
    </row>
    <row r="172" spans="1:16" ht="84.95" customHeight="1">
      <c r="A172" s="119" t="s">
        <v>2085</v>
      </c>
      <c r="B172" s="120">
        <v>145</v>
      </c>
      <c r="C172" s="119" t="s">
        <v>2086</v>
      </c>
      <c r="D172" s="119" t="s">
        <v>2087</v>
      </c>
      <c r="E172" s="119" t="s">
        <v>3310</v>
      </c>
      <c r="F172" s="119" t="s">
        <v>2411</v>
      </c>
      <c r="G172" s="119" t="s">
        <v>3311</v>
      </c>
      <c r="H172" s="119" t="s">
        <v>2089</v>
      </c>
      <c r="I172" s="119" t="s">
        <v>2088</v>
      </c>
      <c r="J172" s="119" t="s">
        <v>3312</v>
      </c>
      <c r="K172" s="119" t="s">
        <v>3313</v>
      </c>
      <c r="L172" s="119" t="s">
        <v>2090</v>
      </c>
      <c r="M172" s="119" t="s">
        <v>2091</v>
      </c>
      <c r="N172" s="119" t="s">
        <v>2092</v>
      </c>
      <c r="O172" s="119" t="s">
        <v>2093</v>
      </c>
      <c r="P172" s="119" t="s">
        <v>2561</v>
      </c>
    </row>
    <row r="173" spans="1:16" ht="84.95" customHeight="1">
      <c r="A173" s="119" t="s">
        <v>2096</v>
      </c>
      <c r="B173" s="120">
        <v>146</v>
      </c>
      <c r="C173" s="119" t="s">
        <v>2097</v>
      </c>
      <c r="D173" s="119" t="s">
        <v>2098</v>
      </c>
      <c r="E173" s="119" t="s">
        <v>3070</v>
      </c>
      <c r="F173" s="119" t="s">
        <v>2412</v>
      </c>
      <c r="G173" s="119" t="s">
        <v>3071</v>
      </c>
      <c r="H173" s="119" t="s">
        <v>2100</v>
      </c>
      <c r="I173" s="119" t="s">
        <v>2099</v>
      </c>
      <c r="J173" s="119" t="s">
        <v>3072</v>
      </c>
      <c r="K173" s="119" t="s">
        <v>3073</v>
      </c>
      <c r="L173" s="119" t="s">
        <v>2101</v>
      </c>
      <c r="M173" s="119" t="s">
        <v>2102</v>
      </c>
      <c r="N173" s="119" t="s">
        <v>2103</v>
      </c>
      <c r="O173" s="119" t="s">
        <v>2104</v>
      </c>
      <c r="P173" s="119" t="s">
        <v>2562</v>
      </c>
    </row>
    <row r="174" spans="1:16" ht="84.95" customHeight="1">
      <c r="A174" s="119" t="s">
        <v>2108</v>
      </c>
      <c r="B174" s="120">
        <v>147</v>
      </c>
      <c r="C174" s="119" t="s">
        <v>2109</v>
      </c>
      <c r="D174" s="119" t="s">
        <v>2110</v>
      </c>
      <c r="E174" s="119" t="s">
        <v>2988</v>
      </c>
      <c r="F174" s="119" t="s">
        <v>2413</v>
      </c>
      <c r="G174" s="119" t="s">
        <v>2989</v>
      </c>
      <c r="H174" s="119" t="s">
        <v>2112</v>
      </c>
      <c r="I174" s="119" t="s">
        <v>2111</v>
      </c>
      <c r="J174" s="119" t="s">
        <v>2990</v>
      </c>
      <c r="K174" s="119" t="s">
        <v>2991</v>
      </c>
      <c r="L174" s="119" t="s">
        <v>2113</v>
      </c>
      <c r="M174" s="119" t="s">
        <v>2114</v>
      </c>
      <c r="N174" s="119" t="s">
        <v>2115</v>
      </c>
      <c r="O174" s="119" t="s">
        <v>2116</v>
      </c>
      <c r="P174" s="119" t="s">
        <v>2563</v>
      </c>
    </row>
    <row r="175" spans="1:16" ht="84.95" customHeight="1">
      <c r="A175" s="119" t="s">
        <v>2121</v>
      </c>
      <c r="B175" s="120">
        <v>148</v>
      </c>
      <c r="C175" s="119" t="s">
        <v>2122</v>
      </c>
      <c r="D175" s="119" t="s">
        <v>2123</v>
      </c>
      <c r="E175" s="119" t="s">
        <v>2993</v>
      </c>
      <c r="F175" s="119" t="s">
        <v>2414</v>
      </c>
      <c r="G175" s="119" t="s">
        <v>2994</v>
      </c>
      <c r="H175" s="119" t="s">
        <v>2125</v>
      </c>
      <c r="I175" s="119" t="s">
        <v>2124</v>
      </c>
      <c r="J175" s="119" t="s">
        <v>2995</v>
      </c>
      <c r="K175" s="119" t="s">
        <v>2996</v>
      </c>
      <c r="L175" s="119" t="s">
        <v>2126</v>
      </c>
      <c r="M175" s="119" t="s">
        <v>2127</v>
      </c>
      <c r="N175" s="119" t="s">
        <v>2128</v>
      </c>
      <c r="O175" s="119" t="s">
        <v>2129</v>
      </c>
      <c r="P175" s="119" t="s">
        <v>2564</v>
      </c>
    </row>
    <row r="176" spans="1:16" ht="84.95" customHeight="1">
      <c r="A176" s="119" t="s">
        <v>2133</v>
      </c>
      <c r="B176" s="120">
        <v>149</v>
      </c>
      <c r="C176" s="119" t="s">
        <v>2134</v>
      </c>
      <c r="D176" s="119" t="s">
        <v>2135</v>
      </c>
      <c r="E176" s="119" t="s">
        <v>2757</v>
      </c>
      <c r="F176" s="119" t="s">
        <v>2415</v>
      </c>
      <c r="G176" s="119" t="s">
        <v>2758</v>
      </c>
      <c r="H176" s="119" t="s">
        <v>2137</v>
      </c>
      <c r="I176" s="119" t="s">
        <v>2136</v>
      </c>
      <c r="J176" s="119" t="s">
        <v>2759</v>
      </c>
      <c r="K176" s="119" t="s">
        <v>2760</v>
      </c>
      <c r="L176" s="119" t="s">
        <v>2138</v>
      </c>
      <c r="M176" s="119" t="s">
        <v>2139</v>
      </c>
      <c r="N176" s="119" t="s">
        <v>2140</v>
      </c>
      <c r="O176" s="119" t="s">
        <v>2141</v>
      </c>
      <c r="P176" s="119" t="s">
        <v>2565</v>
      </c>
    </row>
    <row r="177" spans="1:39" ht="84.95" customHeight="1">
      <c r="A177" s="119" t="s">
        <v>781</v>
      </c>
      <c r="B177" s="120">
        <v>150</v>
      </c>
      <c r="C177" s="119" t="s">
        <v>2144</v>
      </c>
      <c r="D177" s="119" t="s">
        <v>2145</v>
      </c>
      <c r="E177" s="119" t="s">
        <v>3409</v>
      </c>
      <c r="F177" s="119" t="s">
        <v>2416</v>
      </c>
      <c r="G177" s="119" t="s">
        <v>3410</v>
      </c>
      <c r="H177" s="119" t="s">
        <v>2147</v>
      </c>
      <c r="I177" s="119" t="s">
        <v>2146</v>
      </c>
      <c r="J177" s="119" t="s">
        <v>3411</v>
      </c>
      <c r="K177" s="119" t="s">
        <v>3412</v>
      </c>
      <c r="L177" s="119" t="s">
        <v>2148</v>
      </c>
      <c r="M177" s="119" t="s">
        <v>2149</v>
      </c>
      <c r="N177" s="119" t="s">
        <v>2150</v>
      </c>
      <c r="O177" s="119" t="s">
        <v>2151</v>
      </c>
      <c r="P177" s="119" t="s">
        <v>2566</v>
      </c>
    </row>
    <row r="187" spans="1:39" ht="32.1" customHeight="1">
      <c r="A187" s="118" t="s">
        <v>2717</v>
      </c>
      <c r="B187" s="118" t="s">
        <v>3513</v>
      </c>
      <c r="C187" s="118" t="s">
        <v>3514</v>
      </c>
      <c r="D187" s="118" t="s">
        <v>9</v>
      </c>
      <c r="E187" s="118" t="s">
        <v>3515</v>
      </c>
      <c r="F187" s="118" t="s">
        <v>3516</v>
      </c>
      <c r="G187" s="118" t="s">
        <v>3517</v>
      </c>
      <c r="H187" s="118" t="s">
        <v>3518</v>
      </c>
      <c r="I187" s="118" t="s">
        <v>3519</v>
      </c>
      <c r="J187" s="118" t="s">
        <v>3520</v>
      </c>
      <c r="K187" s="118" t="s">
        <v>3521</v>
      </c>
      <c r="L187" s="118" t="s">
        <v>3522</v>
      </c>
      <c r="M187" s="118" t="s">
        <v>3523</v>
      </c>
      <c r="N187" s="118" t="s">
        <v>3524</v>
      </c>
      <c r="O187" s="118" t="s">
        <v>3525</v>
      </c>
      <c r="P187" s="118" t="s">
        <v>3526</v>
      </c>
      <c r="Q187" s="52" t="s">
        <v>3527</v>
      </c>
      <c r="R187" s="52" t="s">
        <v>3528</v>
      </c>
      <c r="S187" s="52" t="s">
        <v>3529</v>
      </c>
      <c r="T187" s="52" t="s">
        <v>3530</v>
      </c>
      <c r="U187" s="52" t="s">
        <v>3531</v>
      </c>
      <c r="V187" s="52" t="s">
        <v>3532</v>
      </c>
      <c r="W187" s="52" t="s">
        <v>3533</v>
      </c>
      <c r="X187" s="52" t="s">
        <v>3534</v>
      </c>
      <c r="Y187" s="52" t="s">
        <v>3535</v>
      </c>
      <c r="Z187" s="52" t="s">
        <v>3536</v>
      </c>
      <c r="AA187" s="52" t="s">
        <v>3537</v>
      </c>
      <c r="AB187" s="52" t="s">
        <v>3538</v>
      </c>
      <c r="AC187" s="52" t="s">
        <v>3539</v>
      </c>
      <c r="AD187" s="52" t="s">
        <v>3540</v>
      </c>
      <c r="AE187" s="52" t="s">
        <v>3541</v>
      </c>
      <c r="AF187" s="27" t="s">
        <v>3542</v>
      </c>
      <c r="AG187" s="27" t="s">
        <v>3543</v>
      </c>
      <c r="AH187" s="27" t="s">
        <v>3544</v>
      </c>
      <c r="AI187" s="27" t="s">
        <v>3545</v>
      </c>
      <c r="AJ187" s="27" t="s">
        <v>3546</v>
      </c>
      <c r="AK187" s="27" t="s">
        <v>3547</v>
      </c>
      <c r="AL187" s="27" t="s">
        <v>3548</v>
      </c>
      <c r="AM187" s="27" t="s">
        <v>3549</v>
      </c>
    </row>
    <row r="188" spans="1:39" ht="35.1" customHeight="1">
      <c r="A188" s="119" t="s">
        <v>0</v>
      </c>
      <c r="B188" s="119" t="s">
        <v>3550</v>
      </c>
      <c r="C188" s="119" t="s">
        <v>2154</v>
      </c>
      <c r="D188" s="119" t="s">
        <v>19</v>
      </c>
      <c r="E188" s="119" t="s">
        <v>12</v>
      </c>
      <c r="F188" s="121">
        <v>1</v>
      </c>
      <c r="G188" s="121">
        <v>3</v>
      </c>
      <c r="H188" s="121">
        <v>0</v>
      </c>
      <c r="I188" s="119" t="s">
        <v>2154</v>
      </c>
      <c r="J188" s="119"/>
      <c r="K188" s="119" t="s">
        <v>3551</v>
      </c>
      <c r="L188" s="119"/>
      <c r="M188" s="119" t="s">
        <v>2154</v>
      </c>
      <c r="N188" s="119"/>
      <c r="O188" s="119"/>
      <c r="P188" s="119"/>
      <c r="AF188" s="27">
        <f t="shared" ref="AF188:AF251" si="0">IF(AND($A188=$B$20,$D188="PRO",$E188="POS"),IF(SUMPRODUCT(--($M188:$AE188&lt;&gt;""),--(((ISNUMBER(SEARCH($M188:$AE188,$B$5)))+(ISNUMBER(SEARCH(SUBSTITUTE($M188:$AE188," ",""),SUBSTITUTE($B$5," ","")))))&gt;0))&gt;0,$G188,0),0)</f>
        <v>3</v>
      </c>
      <c r="AG188" s="27">
        <f t="shared" ref="AG188:AG251" si="1">IF(AND($A188=$B$20,$D188="PRO",$E188="POS"),IF(SUMPRODUCT(--($M188:$AE188&lt;&gt;""),--(((ISNUMBER(SEARCH($M188:$AE188,$B$5&amp;" "&amp;$B$10)))+(ISNUMBER(SEARCH(SUBSTITUTE($M188:$AE188," ",""),SUBSTITUTE($B$5&amp;" "&amp;$B$10," ","")))))&gt;0))&gt;0,$G188,0),0)</f>
        <v>3</v>
      </c>
      <c r="AH188" s="27">
        <f t="shared" ref="AH188:AH251" si="2">IF(AND($A188=$B$20,$D188="CFA",$E188="POS"),IF(SUMPRODUCT(--($M188:$AE188&lt;&gt;""),--(((ISNUMBER(SEARCH($M188:$AE188,$D$5)))+(ISNUMBER(SEARCH(SUBSTITUTE($M188:$AE188," ",""),SUBSTITUTE($D$5," ","")))))&gt;0))&gt;0,$H188,0),0)</f>
        <v>0</v>
      </c>
      <c r="AI188" s="27">
        <f t="shared" ref="AI188:AI251" si="3">IF(AND($A188=$B$20,$D188="CFA",$E188="POS"),IF(SUMPRODUCT(--($M188:$AE188&lt;&gt;""),--(((ISNUMBER(SEARCH($M188:$AE188,$D$5&amp;" "&amp;$D$10)))+(ISNUMBER(SEARCH(SUBSTITUTE($M188:$AE188," ",""),SUBSTITUTE($D$5&amp;" "&amp;$D$10," ","")))))&gt;0))&gt;0,$H188,0),0)</f>
        <v>0</v>
      </c>
      <c r="AJ188" s="27">
        <f t="shared" ref="AJ188:AJ251" si="4">IF(AND($A188=$B$20,$D188="PRO",$E188="POS",$AF188=0),$F188,9999)</f>
        <v>9999</v>
      </c>
      <c r="AK188" s="27">
        <f t="shared" ref="AK188:AK251" si="5">IF(AND($A188=$B$20,$D188="PRO",$E188="POS",$AG188=0),$F188,9999)</f>
        <v>9999</v>
      </c>
      <c r="AL188" s="27">
        <f t="shared" ref="AL188:AL251" si="6">IF(AND($A188=$B$20,$D188="CFA",$E188="POS",$AH188=0),$F188,9999)</f>
        <v>9999</v>
      </c>
      <c r="AM188" s="27">
        <f t="shared" ref="AM188:AM251" si="7">IF(AND($A188=$B$20,$D188="CFA",$E188="POS",$AI188=0),$F188,9999)</f>
        <v>9999</v>
      </c>
    </row>
    <row r="189" spans="1:39" ht="35.1" customHeight="1">
      <c r="A189" s="119" t="s">
        <v>0</v>
      </c>
      <c r="B189" s="119" t="s">
        <v>3552</v>
      </c>
      <c r="C189" s="119" t="s">
        <v>418</v>
      </c>
      <c r="D189" s="119" t="s">
        <v>19</v>
      </c>
      <c r="E189" s="119" t="s">
        <v>12</v>
      </c>
      <c r="F189" s="121">
        <v>2</v>
      </c>
      <c r="G189" s="121">
        <v>2</v>
      </c>
      <c r="H189" s="121">
        <v>0</v>
      </c>
      <c r="I189" s="119" t="s">
        <v>418</v>
      </c>
      <c r="J189" s="119"/>
      <c r="K189" s="119" t="s">
        <v>3553</v>
      </c>
      <c r="L189" s="119"/>
      <c r="M189" s="119" t="s">
        <v>418</v>
      </c>
      <c r="N189" s="119"/>
      <c r="O189" s="119"/>
      <c r="P189" s="119"/>
      <c r="AF189" s="27">
        <f t="shared" si="0"/>
        <v>0</v>
      </c>
      <c r="AG189" s="27">
        <f t="shared" si="1"/>
        <v>2</v>
      </c>
      <c r="AH189" s="27">
        <f t="shared" si="2"/>
        <v>0</v>
      </c>
      <c r="AI189" s="27">
        <f t="shared" si="3"/>
        <v>0</v>
      </c>
      <c r="AJ189" s="27">
        <f t="shared" si="4"/>
        <v>2</v>
      </c>
      <c r="AK189" s="27">
        <f t="shared" si="5"/>
        <v>9999</v>
      </c>
      <c r="AL189" s="27">
        <f t="shared" si="6"/>
        <v>9999</v>
      </c>
      <c r="AM189" s="27">
        <f t="shared" si="7"/>
        <v>9999</v>
      </c>
    </row>
    <row r="190" spans="1:39" ht="35.1" customHeight="1">
      <c r="A190" s="119" t="s">
        <v>0</v>
      </c>
      <c r="B190" s="119" t="s">
        <v>3554</v>
      </c>
      <c r="C190" s="119" t="s">
        <v>2155</v>
      </c>
      <c r="D190" s="119" t="s">
        <v>19</v>
      </c>
      <c r="E190" s="119" t="s">
        <v>12</v>
      </c>
      <c r="F190" s="121">
        <v>3</v>
      </c>
      <c r="G190" s="121">
        <v>2</v>
      </c>
      <c r="H190" s="121">
        <v>0</v>
      </c>
      <c r="I190" s="119" t="s">
        <v>2155</v>
      </c>
      <c r="J190" s="119"/>
      <c r="K190" s="119" t="s">
        <v>3555</v>
      </c>
      <c r="L190" s="119"/>
      <c r="M190" s="119" t="s">
        <v>2155</v>
      </c>
      <c r="N190" s="119"/>
      <c r="O190" s="119"/>
      <c r="P190" s="119"/>
      <c r="AF190" s="27">
        <f t="shared" si="0"/>
        <v>0</v>
      </c>
      <c r="AG190" s="27">
        <f t="shared" si="1"/>
        <v>2</v>
      </c>
      <c r="AH190" s="27">
        <f t="shared" si="2"/>
        <v>0</v>
      </c>
      <c r="AI190" s="27">
        <f t="shared" si="3"/>
        <v>0</v>
      </c>
      <c r="AJ190" s="27">
        <f t="shared" si="4"/>
        <v>3</v>
      </c>
      <c r="AK190" s="27">
        <f t="shared" si="5"/>
        <v>9999</v>
      </c>
      <c r="AL190" s="27">
        <f t="shared" si="6"/>
        <v>9999</v>
      </c>
      <c r="AM190" s="27">
        <f t="shared" si="7"/>
        <v>9999</v>
      </c>
    </row>
    <row r="191" spans="1:39" ht="35.1" customHeight="1">
      <c r="A191" s="119" t="s">
        <v>0</v>
      </c>
      <c r="B191" s="119" t="s">
        <v>3556</v>
      </c>
      <c r="C191" s="119" t="s">
        <v>1685</v>
      </c>
      <c r="D191" s="119" t="s">
        <v>19</v>
      </c>
      <c r="E191" s="119" t="s">
        <v>12</v>
      </c>
      <c r="F191" s="121">
        <v>4</v>
      </c>
      <c r="G191" s="121">
        <v>2</v>
      </c>
      <c r="H191" s="121">
        <v>0</v>
      </c>
      <c r="I191" s="119" t="s">
        <v>1685</v>
      </c>
      <c r="J191" s="119"/>
      <c r="K191" s="119" t="s">
        <v>3557</v>
      </c>
      <c r="L191" s="119"/>
      <c r="M191" s="119" t="s">
        <v>1685</v>
      </c>
      <c r="N191" s="119"/>
      <c r="O191" s="119"/>
      <c r="P191" s="119"/>
      <c r="AF191" s="27">
        <f t="shared" si="0"/>
        <v>0</v>
      </c>
      <c r="AG191" s="27">
        <f t="shared" si="1"/>
        <v>2</v>
      </c>
      <c r="AH191" s="27">
        <f t="shared" si="2"/>
        <v>0</v>
      </c>
      <c r="AI191" s="27">
        <f t="shared" si="3"/>
        <v>0</v>
      </c>
      <c r="AJ191" s="27">
        <f t="shared" si="4"/>
        <v>4</v>
      </c>
      <c r="AK191" s="27">
        <f t="shared" si="5"/>
        <v>9999</v>
      </c>
      <c r="AL191" s="27">
        <f t="shared" si="6"/>
        <v>9999</v>
      </c>
      <c r="AM191" s="27">
        <f t="shared" si="7"/>
        <v>9999</v>
      </c>
    </row>
    <row r="192" spans="1:39" ht="35.1" customHeight="1">
      <c r="A192" s="119" t="s">
        <v>0</v>
      </c>
      <c r="B192" s="119" t="s">
        <v>3558</v>
      </c>
      <c r="C192" s="119" t="s">
        <v>495</v>
      </c>
      <c r="D192" s="119" t="s">
        <v>19</v>
      </c>
      <c r="E192" s="119" t="s">
        <v>12</v>
      </c>
      <c r="F192" s="121">
        <v>5</v>
      </c>
      <c r="G192" s="121">
        <v>1</v>
      </c>
      <c r="H192" s="121">
        <v>0</v>
      </c>
      <c r="I192" s="119" t="s">
        <v>495</v>
      </c>
      <c r="J192" s="119"/>
      <c r="K192" s="119" t="s">
        <v>3559</v>
      </c>
      <c r="L192" s="119"/>
      <c r="M192" s="119" t="s">
        <v>495</v>
      </c>
      <c r="N192" s="119" t="s">
        <v>2569</v>
      </c>
      <c r="O192" s="119"/>
      <c r="P192" s="119"/>
      <c r="AF192" s="27">
        <f t="shared" si="0"/>
        <v>0</v>
      </c>
      <c r="AG192" s="27">
        <f t="shared" si="1"/>
        <v>0</v>
      </c>
      <c r="AH192" s="27">
        <f t="shared" si="2"/>
        <v>0</v>
      </c>
      <c r="AI192" s="27">
        <f t="shared" si="3"/>
        <v>0</v>
      </c>
      <c r="AJ192" s="27">
        <f t="shared" si="4"/>
        <v>5</v>
      </c>
      <c r="AK192" s="27">
        <f t="shared" si="5"/>
        <v>5</v>
      </c>
      <c r="AL192" s="27">
        <f t="shared" si="6"/>
        <v>9999</v>
      </c>
      <c r="AM192" s="27">
        <f t="shared" si="7"/>
        <v>9999</v>
      </c>
    </row>
    <row r="193" spans="1:39" ht="35.1" customHeight="1">
      <c r="A193" s="119" t="s">
        <v>0</v>
      </c>
      <c r="B193" s="119" t="s">
        <v>3560</v>
      </c>
      <c r="C193" s="119" t="s">
        <v>391</v>
      </c>
      <c r="D193" s="119" t="s">
        <v>14</v>
      </c>
      <c r="E193" s="119" t="s">
        <v>12</v>
      </c>
      <c r="F193" s="121">
        <v>1</v>
      </c>
      <c r="G193" s="121">
        <v>0</v>
      </c>
      <c r="H193" s="121">
        <v>3</v>
      </c>
      <c r="I193" s="119"/>
      <c r="J193" s="119" t="s">
        <v>391</v>
      </c>
      <c r="K193" s="119"/>
      <c r="L193" s="119" t="s">
        <v>3561</v>
      </c>
      <c r="M193" s="119" t="s">
        <v>391</v>
      </c>
      <c r="N193" s="119"/>
      <c r="O193" s="119"/>
      <c r="P193" s="119"/>
      <c r="AF193" s="27">
        <f t="shared" si="0"/>
        <v>0</v>
      </c>
      <c r="AG193" s="27">
        <f t="shared" si="1"/>
        <v>0</v>
      </c>
      <c r="AH193" s="27">
        <f t="shared" si="2"/>
        <v>0</v>
      </c>
      <c r="AI193" s="27">
        <f t="shared" si="3"/>
        <v>3</v>
      </c>
      <c r="AJ193" s="27">
        <f t="shared" si="4"/>
        <v>9999</v>
      </c>
      <c r="AK193" s="27">
        <f t="shared" si="5"/>
        <v>9999</v>
      </c>
      <c r="AL193" s="27">
        <f t="shared" si="6"/>
        <v>1</v>
      </c>
      <c r="AM193" s="27">
        <f t="shared" si="7"/>
        <v>9999</v>
      </c>
    </row>
    <row r="194" spans="1:39" ht="35.1" customHeight="1">
      <c r="A194" s="119" t="s">
        <v>0</v>
      </c>
      <c r="B194" s="119" t="s">
        <v>3562</v>
      </c>
      <c r="C194" s="119" t="s">
        <v>429</v>
      </c>
      <c r="D194" s="119" t="s">
        <v>14</v>
      </c>
      <c r="E194" s="119" t="s">
        <v>12</v>
      </c>
      <c r="F194" s="121">
        <v>2</v>
      </c>
      <c r="G194" s="121">
        <v>0</v>
      </c>
      <c r="H194" s="121">
        <v>3</v>
      </c>
      <c r="I194" s="119"/>
      <c r="J194" s="119" t="s">
        <v>429</v>
      </c>
      <c r="K194" s="119"/>
      <c r="L194" s="119" t="s">
        <v>3563</v>
      </c>
      <c r="M194" s="119" t="s">
        <v>429</v>
      </c>
      <c r="N194" s="119" t="s">
        <v>3564</v>
      </c>
      <c r="O194" s="119"/>
      <c r="P194" s="119"/>
      <c r="AF194" s="27">
        <f t="shared" si="0"/>
        <v>0</v>
      </c>
      <c r="AG194" s="27">
        <f t="shared" si="1"/>
        <v>0</v>
      </c>
      <c r="AH194" s="27">
        <f t="shared" si="2"/>
        <v>3</v>
      </c>
      <c r="AI194" s="27">
        <f t="shared" si="3"/>
        <v>3</v>
      </c>
      <c r="AJ194" s="27">
        <f t="shared" si="4"/>
        <v>9999</v>
      </c>
      <c r="AK194" s="27">
        <f t="shared" si="5"/>
        <v>9999</v>
      </c>
      <c r="AL194" s="27">
        <f t="shared" si="6"/>
        <v>9999</v>
      </c>
      <c r="AM194" s="27">
        <f t="shared" si="7"/>
        <v>9999</v>
      </c>
    </row>
    <row r="195" spans="1:39" ht="35.1" customHeight="1">
      <c r="A195" s="119" t="s">
        <v>0</v>
      </c>
      <c r="B195" s="119" t="s">
        <v>3565</v>
      </c>
      <c r="C195" s="119" t="s">
        <v>392</v>
      </c>
      <c r="D195" s="119" t="s">
        <v>14</v>
      </c>
      <c r="E195" s="119" t="s">
        <v>12</v>
      </c>
      <c r="F195" s="121">
        <v>3</v>
      </c>
      <c r="G195" s="121">
        <v>0</v>
      </c>
      <c r="H195" s="121">
        <v>2</v>
      </c>
      <c r="I195" s="119"/>
      <c r="J195" s="119" t="s">
        <v>392</v>
      </c>
      <c r="K195" s="119"/>
      <c r="L195" s="119" t="s">
        <v>3566</v>
      </c>
      <c r="M195" s="119" t="s">
        <v>392</v>
      </c>
      <c r="N195" s="119"/>
      <c r="O195" s="119"/>
      <c r="P195" s="119"/>
      <c r="AF195" s="27">
        <f t="shared" si="0"/>
        <v>0</v>
      </c>
      <c r="AG195" s="27">
        <f t="shared" si="1"/>
        <v>0</v>
      </c>
      <c r="AH195" s="27">
        <f t="shared" si="2"/>
        <v>2</v>
      </c>
      <c r="AI195" s="27">
        <f t="shared" si="3"/>
        <v>2</v>
      </c>
      <c r="AJ195" s="27">
        <f t="shared" si="4"/>
        <v>9999</v>
      </c>
      <c r="AK195" s="27">
        <f t="shared" si="5"/>
        <v>9999</v>
      </c>
      <c r="AL195" s="27">
        <f t="shared" si="6"/>
        <v>9999</v>
      </c>
      <c r="AM195" s="27">
        <f t="shared" si="7"/>
        <v>9999</v>
      </c>
    </row>
    <row r="196" spans="1:39" ht="35.1" customHeight="1">
      <c r="A196" s="119" t="s">
        <v>0</v>
      </c>
      <c r="B196" s="119" t="s">
        <v>3567</v>
      </c>
      <c r="C196" s="119" t="s">
        <v>393</v>
      </c>
      <c r="D196" s="119" t="s">
        <v>14</v>
      </c>
      <c r="E196" s="119" t="s">
        <v>12</v>
      </c>
      <c r="F196" s="121">
        <v>4</v>
      </c>
      <c r="G196" s="121">
        <v>0</v>
      </c>
      <c r="H196" s="121">
        <v>2</v>
      </c>
      <c r="I196" s="119"/>
      <c r="J196" s="119" t="s">
        <v>393</v>
      </c>
      <c r="K196" s="119"/>
      <c r="L196" s="119" t="s">
        <v>3568</v>
      </c>
      <c r="M196" s="119" t="s">
        <v>393</v>
      </c>
      <c r="N196" s="119"/>
      <c r="O196" s="119"/>
      <c r="P196" s="119"/>
      <c r="AF196" s="27">
        <f t="shared" si="0"/>
        <v>0</v>
      </c>
      <c r="AG196" s="27">
        <f t="shared" si="1"/>
        <v>0</v>
      </c>
      <c r="AH196" s="27">
        <f t="shared" si="2"/>
        <v>0</v>
      </c>
      <c r="AI196" s="27">
        <f t="shared" si="3"/>
        <v>2</v>
      </c>
      <c r="AJ196" s="27">
        <f t="shared" si="4"/>
        <v>9999</v>
      </c>
      <c r="AK196" s="27">
        <f t="shared" si="5"/>
        <v>9999</v>
      </c>
      <c r="AL196" s="27">
        <f t="shared" si="6"/>
        <v>4</v>
      </c>
      <c r="AM196" s="27">
        <f t="shared" si="7"/>
        <v>9999</v>
      </c>
    </row>
    <row r="197" spans="1:39" ht="35.1" customHeight="1">
      <c r="A197" s="119" t="s">
        <v>0</v>
      </c>
      <c r="B197" s="119" t="s">
        <v>3569</v>
      </c>
      <c r="C197" s="119" t="s">
        <v>3570</v>
      </c>
      <c r="D197" s="119" t="s">
        <v>14</v>
      </c>
      <c r="E197" s="119" t="s">
        <v>3571</v>
      </c>
      <c r="F197" s="121">
        <v>5</v>
      </c>
      <c r="G197" s="121">
        <v>0</v>
      </c>
      <c r="H197" s="121">
        <v>0</v>
      </c>
      <c r="I197" s="119"/>
      <c r="J197" s="119"/>
      <c r="K197" s="119"/>
      <c r="L197" s="119"/>
      <c r="M197" s="119"/>
      <c r="N197" s="119"/>
      <c r="O197" s="119"/>
      <c r="P197" s="119"/>
      <c r="AF197" s="27">
        <f t="shared" si="0"/>
        <v>0</v>
      </c>
      <c r="AG197" s="27">
        <f t="shared" si="1"/>
        <v>0</v>
      </c>
      <c r="AH197" s="27">
        <f t="shared" si="2"/>
        <v>0</v>
      </c>
      <c r="AI197" s="27">
        <f t="shared" si="3"/>
        <v>0</v>
      </c>
      <c r="AJ197" s="27">
        <f t="shared" si="4"/>
        <v>9999</v>
      </c>
      <c r="AK197" s="27">
        <f t="shared" si="5"/>
        <v>9999</v>
      </c>
      <c r="AL197" s="27">
        <f t="shared" si="6"/>
        <v>9999</v>
      </c>
      <c r="AM197" s="27">
        <f t="shared" si="7"/>
        <v>9999</v>
      </c>
    </row>
    <row r="198" spans="1:39" ht="35.1" customHeight="1">
      <c r="A198" s="119" t="s">
        <v>15</v>
      </c>
      <c r="B198" s="119" t="s">
        <v>3572</v>
      </c>
      <c r="C198" s="119" t="s">
        <v>406</v>
      </c>
      <c r="D198" s="119" t="s">
        <v>19</v>
      </c>
      <c r="E198" s="119" t="s">
        <v>12</v>
      </c>
      <c r="F198" s="121">
        <v>1</v>
      </c>
      <c r="G198" s="121">
        <v>3</v>
      </c>
      <c r="H198" s="121">
        <v>0</v>
      </c>
      <c r="I198" s="119" t="s">
        <v>406</v>
      </c>
      <c r="J198" s="119"/>
      <c r="K198" s="119" t="s">
        <v>3573</v>
      </c>
      <c r="L198" s="119"/>
      <c r="M198" s="119" t="s">
        <v>406</v>
      </c>
      <c r="N198" s="119" t="s">
        <v>2584</v>
      </c>
      <c r="O198" s="119"/>
      <c r="P198" s="119"/>
      <c r="AF198" s="27">
        <f t="shared" si="0"/>
        <v>0</v>
      </c>
      <c r="AG198" s="27">
        <f t="shared" si="1"/>
        <v>0</v>
      </c>
      <c r="AH198" s="27">
        <f t="shared" si="2"/>
        <v>0</v>
      </c>
      <c r="AI198" s="27">
        <f t="shared" si="3"/>
        <v>0</v>
      </c>
      <c r="AJ198" s="27">
        <f t="shared" si="4"/>
        <v>9999</v>
      </c>
      <c r="AK198" s="27">
        <f t="shared" si="5"/>
        <v>9999</v>
      </c>
      <c r="AL198" s="27">
        <f t="shared" si="6"/>
        <v>9999</v>
      </c>
      <c r="AM198" s="27">
        <f t="shared" si="7"/>
        <v>9999</v>
      </c>
    </row>
    <row r="199" spans="1:39" ht="35.1" customHeight="1">
      <c r="A199" s="119" t="s">
        <v>15</v>
      </c>
      <c r="B199" s="119" t="s">
        <v>3574</v>
      </c>
      <c r="C199" s="119" t="s">
        <v>407</v>
      </c>
      <c r="D199" s="119" t="s">
        <v>19</v>
      </c>
      <c r="E199" s="119" t="s">
        <v>12</v>
      </c>
      <c r="F199" s="121">
        <v>2</v>
      </c>
      <c r="G199" s="121">
        <v>2</v>
      </c>
      <c r="H199" s="121">
        <v>0</v>
      </c>
      <c r="I199" s="119" t="s">
        <v>407</v>
      </c>
      <c r="J199" s="119"/>
      <c r="K199" s="119" t="s">
        <v>3575</v>
      </c>
      <c r="L199" s="119"/>
      <c r="M199" s="119" t="s">
        <v>407</v>
      </c>
      <c r="N199" s="119" t="s">
        <v>3576</v>
      </c>
      <c r="O199" s="119" t="s">
        <v>404</v>
      </c>
      <c r="P199" s="119" t="s">
        <v>3577</v>
      </c>
      <c r="AF199" s="27">
        <f t="shared" si="0"/>
        <v>0</v>
      </c>
      <c r="AG199" s="27">
        <f t="shared" si="1"/>
        <v>0</v>
      </c>
      <c r="AH199" s="27">
        <f t="shared" si="2"/>
        <v>0</v>
      </c>
      <c r="AI199" s="27">
        <f t="shared" si="3"/>
        <v>0</v>
      </c>
      <c r="AJ199" s="27">
        <f t="shared" si="4"/>
        <v>9999</v>
      </c>
      <c r="AK199" s="27">
        <f t="shared" si="5"/>
        <v>9999</v>
      </c>
      <c r="AL199" s="27">
        <f t="shared" si="6"/>
        <v>9999</v>
      </c>
      <c r="AM199" s="27">
        <f t="shared" si="7"/>
        <v>9999</v>
      </c>
    </row>
    <row r="200" spans="1:39" ht="35.1" customHeight="1">
      <c r="A200" s="119" t="s">
        <v>15</v>
      </c>
      <c r="B200" s="119" t="s">
        <v>3578</v>
      </c>
      <c r="C200" s="119" t="s">
        <v>451</v>
      </c>
      <c r="D200" s="119" t="s">
        <v>19</v>
      </c>
      <c r="E200" s="119" t="s">
        <v>12</v>
      </c>
      <c r="F200" s="121">
        <v>3</v>
      </c>
      <c r="G200" s="121">
        <v>2</v>
      </c>
      <c r="H200" s="121">
        <v>0</v>
      </c>
      <c r="I200" s="119" t="s">
        <v>451</v>
      </c>
      <c r="J200" s="119"/>
      <c r="K200" s="119" t="s">
        <v>3579</v>
      </c>
      <c r="L200" s="119"/>
      <c r="M200" s="119" t="s">
        <v>451</v>
      </c>
      <c r="N200" s="119" t="s">
        <v>3580</v>
      </c>
      <c r="O200" s="119"/>
      <c r="P200" s="119"/>
      <c r="AF200" s="27">
        <f t="shared" si="0"/>
        <v>0</v>
      </c>
      <c r="AG200" s="27">
        <f t="shared" si="1"/>
        <v>0</v>
      </c>
      <c r="AH200" s="27">
        <f t="shared" si="2"/>
        <v>0</v>
      </c>
      <c r="AI200" s="27">
        <f t="shared" si="3"/>
        <v>0</v>
      </c>
      <c r="AJ200" s="27">
        <f t="shared" si="4"/>
        <v>9999</v>
      </c>
      <c r="AK200" s="27">
        <f t="shared" si="5"/>
        <v>9999</v>
      </c>
      <c r="AL200" s="27">
        <f t="shared" si="6"/>
        <v>9999</v>
      </c>
      <c r="AM200" s="27">
        <f t="shared" si="7"/>
        <v>9999</v>
      </c>
    </row>
    <row r="201" spans="1:39" ht="35.1" customHeight="1">
      <c r="A201" s="119" t="s">
        <v>15</v>
      </c>
      <c r="B201" s="119" t="s">
        <v>3581</v>
      </c>
      <c r="C201" s="119" t="s">
        <v>2004</v>
      </c>
      <c r="D201" s="119" t="s">
        <v>19</v>
      </c>
      <c r="E201" s="119" t="s">
        <v>12</v>
      </c>
      <c r="F201" s="121">
        <v>4</v>
      </c>
      <c r="G201" s="121">
        <v>2</v>
      </c>
      <c r="H201" s="121">
        <v>0</v>
      </c>
      <c r="I201" s="119" t="s">
        <v>2004</v>
      </c>
      <c r="J201" s="119"/>
      <c r="K201" s="119" t="s">
        <v>3582</v>
      </c>
      <c r="L201" s="119"/>
      <c r="M201" s="119" t="s">
        <v>2004</v>
      </c>
      <c r="N201" s="119"/>
      <c r="O201" s="119"/>
      <c r="P201" s="119"/>
      <c r="AF201" s="27">
        <f t="shared" si="0"/>
        <v>0</v>
      </c>
      <c r="AG201" s="27">
        <f t="shared" si="1"/>
        <v>0</v>
      </c>
      <c r="AH201" s="27">
        <f t="shared" si="2"/>
        <v>0</v>
      </c>
      <c r="AI201" s="27">
        <f t="shared" si="3"/>
        <v>0</v>
      </c>
      <c r="AJ201" s="27">
        <f t="shared" si="4"/>
        <v>9999</v>
      </c>
      <c r="AK201" s="27">
        <f t="shared" si="5"/>
        <v>9999</v>
      </c>
      <c r="AL201" s="27">
        <f t="shared" si="6"/>
        <v>9999</v>
      </c>
      <c r="AM201" s="27">
        <f t="shared" si="7"/>
        <v>9999</v>
      </c>
    </row>
    <row r="202" spans="1:39" ht="35.1" customHeight="1">
      <c r="A202" s="119" t="s">
        <v>15</v>
      </c>
      <c r="B202" s="119" t="s">
        <v>3583</v>
      </c>
      <c r="C202" s="119" t="s">
        <v>392</v>
      </c>
      <c r="D202" s="119" t="s">
        <v>19</v>
      </c>
      <c r="E202" s="119" t="s">
        <v>12</v>
      </c>
      <c r="F202" s="121">
        <v>5</v>
      </c>
      <c r="G202" s="121">
        <v>1</v>
      </c>
      <c r="H202" s="121">
        <v>0</v>
      </c>
      <c r="I202" s="119" t="s">
        <v>392</v>
      </c>
      <c r="J202" s="119"/>
      <c r="K202" s="119" t="s">
        <v>3584</v>
      </c>
      <c r="L202" s="119"/>
      <c r="M202" s="119" t="s">
        <v>392</v>
      </c>
      <c r="N202" s="119"/>
      <c r="O202" s="119"/>
      <c r="P202" s="119"/>
      <c r="AF202" s="27">
        <f t="shared" si="0"/>
        <v>0</v>
      </c>
      <c r="AG202" s="27">
        <f t="shared" si="1"/>
        <v>0</v>
      </c>
      <c r="AH202" s="27">
        <f t="shared" si="2"/>
        <v>0</v>
      </c>
      <c r="AI202" s="27">
        <f t="shared" si="3"/>
        <v>0</v>
      </c>
      <c r="AJ202" s="27">
        <f t="shared" si="4"/>
        <v>9999</v>
      </c>
      <c r="AK202" s="27">
        <f t="shared" si="5"/>
        <v>9999</v>
      </c>
      <c r="AL202" s="27">
        <f t="shared" si="6"/>
        <v>9999</v>
      </c>
      <c r="AM202" s="27">
        <f t="shared" si="7"/>
        <v>9999</v>
      </c>
    </row>
    <row r="203" spans="1:39" ht="35.1" customHeight="1">
      <c r="A203" s="119" t="s">
        <v>15</v>
      </c>
      <c r="B203" s="119" t="s">
        <v>3585</v>
      </c>
      <c r="C203" s="119" t="s">
        <v>402</v>
      </c>
      <c r="D203" s="119" t="s">
        <v>14</v>
      </c>
      <c r="E203" s="119" t="s">
        <v>12</v>
      </c>
      <c r="F203" s="121">
        <v>1</v>
      </c>
      <c r="G203" s="121">
        <v>0</v>
      </c>
      <c r="H203" s="121">
        <v>3</v>
      </c>
      <c r="I203" s="119"/>
      <c r="J203" s="119" t="s">
        <v>402</v>
      </c>
      <c r="K203" s="119"/>
      <c r="L203" s="119" t="s">
        <v>3586</v>
      </c>
      <c r="M203" s="119" t="s">
        <v>402</v>
      </c>
      <c r="N203" s="119"/>
      <c r="O203" s="119"/>
      <c r="P203" s="119"/>
      <c r="AF203" s="27">
        <f t="shared" si="0"/>
        <v>0</v>
      </c>
      <c r="AG203" s="27">
        <f t="shared" si="1"/>
        <v>0</v>
      </c>
      <c r="AH203" s="27">
        <f t="shared" si="2"/>
        <v>0</v>
      </c>
      <c r="AI203" s="27">
        <f t="shared" si="3"/>
        <v>0</v>
      </c>
      <c r="AJ203" s="27">
        <f t="shared" si="4"/>
        <v>9999</v>
      </c>
      <c r="AK203" s="27">
        <f t="shared" si="5"/>
        <v>9999</v>
      </c>
      <c r="AL203" s="27">
        <f t="shared" si="6"/>
        <v>9999</v>
      </c>
      <c r="AM203" s="27">
        <f t="shared" si="7"/>
        <v>9999</v>
      </c>
    </row>
    <row r="204" spans="1:39" ht="35.1" customHeight="1">
      <c r="A204" s="119" t="s">
        <v>15</v>
      </c>
      <c r="B204" s="119" t="s">
        <v>3587</v>
      </c>
      <c r="C204" s="119" t="s">
        <v>403</v>
      </c>
      <c r="D204" s="119" t="s">
        <v>14</v>
      </c>
      <c r="E204" s="119" t="s">
        <v>12</v>
      </c>
      <c r="F204" s="121">
        <v>2</v>
      </c>
      <c r="G204" s="121">
        <v>0</v>
      </c>
      <c r="H204" s="121">
        <v>3</v>
      </c>
      <c r="I204" s="119"/>
      <c r="J204" s="119" t="s">
        <v>403</v>
      </c>
      <c r="K204" s="119"/>
      <c r="L204" s="119" t="s">
        <v>3588</v>
      </c>
      <c r="M204" s="119" t="s">
        <v>403</v>
      </c>
      <c r="N204" s="119"/>
      <c r="O204" s="119"/>
      <c r="P204" s="119"/>
      <c r="AF204" s="27">
        <f t="shared" si="0"/>
        <v>0</v>
      </c>
      <c r="AG204" s="27">
        <f t="shared" si="1"/>
        <v>0</v>
      </c>
      <c r="AH204" s="27">
        <f t="shared" si="2"/>
        <v>0</v>
      </c>
      <c r="AI204" s="27">
        <f t="shared" si="3"/>
        <v>0</v>
      </c>
      <c r="AJ204" s="27">
        <f t="shared" si="4"/>
        <v>9999</v>
      </c>
      <c r="AK204" s="27">
        <f t="shared" si="5"/>
        <v>9999</v>
      </c>
      <c r="AL204" s="27">
        <f t="shared" si="6"/>
        <v>9999</v>
      </c>
      <c r="AM204" s="27">
        <f t="shared" si="7"/>
        <v>9999</v>
      </c>
    </row>
    <row r="205" spans="1:39" ht="35.1" customHeight="1">
      <c r="A205" s="119" t="s">
        <v>15</v>
      </c>
      <c r="B205" s="119" t="s">
        <v>3589</v>
      </c>
      <c r="C205" s="119" t="s">
        <v>404</v>
      </c>
      <c r="D205" s="119" t="s">
        <v>14</v>
      </c>
      <c r="E205" s="119" t="s">
        <v>12</v>
      </c>
      <c r="F205" s="121">
        <v>3</v>
      </c>
      <c r="G205" s="121">
        <v>0</v>
      </c>
      <c r="H205" s="121">
        <v>2</v>
      </c>
      <c r="I205" s="119"/>
      <c r="J205" s="119" t="s">
        <v>404</v>
      </c>
      <c r="K205" s="119"/>
      <c r="L205" s="119" t="s">
        <v>3590</v>
      </c>
      <c r="M205" s="119" t="s">
        <v>404</v>
      </c>
      <c r="N205" s="119" t="s">
        <v>3577</v>
      </c>
      <c r="O205" s="119"/>
      <c r="P205" s="119"/>
      <c r="AF205" s="27">
        <f t="shared" si="0"/>
        <v>0</v>
      </c>
      <c r="AG205" s="27">
        <f t="shared" si="1"/>
        <v>0</v>
      </c>
      <c r="AH205" s="27">
        <f t="shared" si="2"/>
        <v>0</v>
      </c>
      <c r="AI205" s="27">
        <f t="shared" si="3"/>
        <v>0</v>
      </c>
      <c r="AJ205" s="27">
        <f t="shared" si="4"/>
        <v>9999</v>
      </c>
      <c r="AK205" s="27">
        <f t="shared" si="5"/>
        <v>9999</v>
      </c>
      <c r="AL205" s="27">
        <f t="shared" si="6"/>
        <v>9999</v>
      </c>
      <c r="AM205" s="27">
        <f t="shared" si="7"/>
        <v>9999</v>
      </c>
    </row>
    <row r="206" spans="1:39" ht="35.1" customHeight="1">
      <c r="A206" s="119" t="s">
        <v>15</v>
      </c>
      <c r="B206" s="119" t="s">
        <v>3591</v>
      </c>
      <c r="C206" s="119" t="s">
        <v>405</v>
      </c>
      <c r="D206" s="119" t="s">
        <v>14</v>
      </c>
      <c r="E206" s="119" t="s">
        <v>12</v>
      </c>
      <c r="F206" s="121">
        <v>4</v>
      </c>
      <c r="G206" s="121">
        <v>0</v>
      </c>
      <c r="H206" s="121">
        <v>2</v>
      </c>
      <c r="I206" s="119"/>
      <c r="J206" s="119" t="s">
        <v>405</v>
      </c>
      <c r="K206" s="119"/>
      <c r="L206" s="119" t="s">
        <v>3592</v>
      </c>
      <c r="M206" s="119" t="s">
        <v>405</v>
      </c>
      <c r="N206" s="119"/>
      <c r="O206" s="119"/>
      <c r="P206" s="119"/>
      <c r="AF206" s="27">
        <f t="shared" si="0"/>
        <v>0</v>
      </c>
      <c r="AG206" s="27">
        <f t="shared" si="1"/>
        <v>0</v>
      </c>
      <c r="AH206" s="27">
        <f t="shared" si="2"/>
        <v>0</v>
      </c>
      <c r="AI206" s="27">
        <f t="shared" si="3"/>
        <v>0</v>
      </c>
      <c r="AJ206" s="27">
        <f t="shared" si="4"/>
        <v>9999</v>
      </c>
      <c r="AK206" s="27">
        <f t="shared" si="5"/>
        <v>9999</v>
      </c>
      <c r="AL206" s="27">
        <f t="shared" si="6"/>
        <v>9999</v>
      </c>
      <c r="AM206" s="27">
        <f t="shared" si="7"/>
        <v>9999</v>
      </c>
    </row>
    <row r="207" spans="1:39" ht="35.1" customHeight="1">
      <c r="A207" s="119" t="s">
        <v>15</v>
      </c>
      <c r="B207" s="119" t="s">
        <v>3593</v>
      </c>
      <c r="C207" s="119" t="s">
        <v>3594</v>
      </c>
      <c r="D207" s="119" t="s">
        <v>14</v>
      </c>
      <c r="E207" s="119" t="s">
        <v>3571</v>
      </c>
      <c r="F207" s="121">
        <v>5</v>
      </c>
      <c r="G207" s="121">
        <v>0</v>
      </c>
      <c r="H207" s="121">
        <v>0</v>
      </c>
      <c r="I207" s="119"/>
      <c r="J207" s="119"/>
      <c r="K207" s="119"/>
      <c r="L207" s="119"/>
      <c r="M207" s="119"/>
      <c r="N207" s="119"/>
      <c r="O207" s="119"/>
      <c r="P207" s="119"/>
      <c r="AF207" s="27">
        <f t="shared" si="0"/>
        <v>0</v>
      </c>
      <c r="AG207" s="27">
        <f t="shared" si="1"/>
        <v>0</v>
      </c>
      <c r="AH207" s="27">
        <f t="shared" si="2"/>
        <v>0</v>
      </c>
      <c r="AI207" s="27">
        <f t="shared" si="3"/>
        <v>0</v>
      </c>
      <c r="AJ207" s="27">
        <f t="shared" si="4"/>
        <v>9999</v>
      </c>
      <c r="AK207" s="27">
        <f t="shared" si="5"/>
        <v>9999</v>
      </c>
      <c r="AL207" s="27">
        <f t="shared" si="6"/>
        <v>9999</v>
      </c>
      <c r="AM207" s="27">
        <f t="shared" si="7"/>
        <v>9999</v>
      </c>
    </row>
    <row r="208" spans="1:39" ht="35.1" customHeight="1">
      <c r="A208" s="119" t="s">
        <v>20</v>
      </c>
      <c r="B208" s="119" t="s">
        <v>3595</v>
      </c>
      <c r="C208" s="119" t="s">
        <v>418</v>
      </c>
      <c r="D208" s="119" t="s">
        <v>19</v>
      </c>
      <c r="E208" s="119" t="s">
        <v>12</v>
      </c>
      <c r="F208" s="121">
        <v>1</v>
      </c>
      <c r="G208" s="121">
        <v>3</v>
      </c>
      <c r="H208" s="121">
        <v>0</v>
      </c>
      <c r="I208" s="119" t="s">
        <v>418</v>
      </c>
      <c r="J208" s="119"/>
      <c r="K208" s="119" t="s">
        <v>3553</v>
      </c>
      <c r="L208" s="119"/>
      <c r="M208" s="119" t="s">
        <v>418</v>
      </c>
      <c r="N208" s="119"/>
      <c r="O208" s="119"/>
      <c r="P208" s="119"/>
      <c r="AF208" s="27">
        <f t="shared" si="0"/>
        <v>0</v>
      </c>
      <c r="AG208" s="27">
        <f t="shared" si="1"/>
        <v>0</v>
      </c>
      <c r="AH208" s="27">
        <f t="shared" si="2"/>
        <v>0</v>
      </c>
      <c r="AI208" s="27">
        <f t="shared" si="3"/>
        <v>0</v>
      </c>
      <c r="AJ208" s="27">
        <f t="shared" si="4"/>
        <v>9999</v>
      </c>
      <c r="AK208" s="27">
        <f t="shared" si="5"/>
        <v>9999</v>
      </c>
      <c r="AL208" s="27">
        <f t="shared" si="6"/>
        <v>9999</v>
      </c>
      <c r="AM208" s="27">
        <f t="shared" si="7"/>
        <v>9999</v>
      </c>
    </row>
    <row r="209" spans="1:39" ht="35.1" customHeight="1">
      <c r="A209" s="119" t="s">
        <v>20</v>
      </c>
      <c r="B209" s="119" t="s">
        <v>3596</v>
      </c>
      <c r="C209" s="119" t="s">
        <v>406</v>
      </c>
      <c r="D209" s="119" t="s">
        <v>19</v>
      </c>
      <c r="E209" s="119" t="s">
        <v>12</v>
      </c>
      <c r="F209" s="121">
        <v>2</v>
      </c>
      <c r="G209" s="121">
        <v>3</v>
      </c>
      <c r="H209" s="121">
        <v>0</v>
      </c>
      <c r="I209" s="119" t="s">
        <v>406</v>
      </c>
      <c r="J209" s="119"/>
      <c r="K209" s="119" t="s">
        <v>3573</v>
      </c>
      <c r="L209" s="119"/>
      <c r="M209" s="119" t="s">
        <v>406</v>
      </c>
      <c r="N209" s="119" t="s">
        <v>2584</v>
      </c>
      <c r="O209" s="119"/>
      <c r="P209" s="119"/>
      <c r="AF209" s="27">
        <f t="shared" si="0"/>
        <v>0</v>
      </c>
      <c r="AG209" s="27">
        <f t="shared" si="1"/>
        <v>0</v>
      </c>
      <c r="AH209" s="27">
        <f t="shared" si="2"/>
        <v>0</v>
      </c>
      <c r="AI209" s="27">
        <f t="shared" si="3"/>
        <v>0</v>
      </c>
      <c r="AJ209" s="27">
        <f t="shared" si="4"/>
        <v>9999</v>
      </c>
      <c r="AK209" s="27">
        <f t="shared" si="5"/>
        <v>9999</v>
      </c>
      <c r="AL209" s="27">
        <f t="shared" si="6"/>
        <v>9999</v>
      </c>
      <c r="AM209" s="27">
        <f t="shared" si="7"/>
        <v>9999</v>
      </c>
    </row>
    <row r="210" spans="1:39" ht="35.1" customHeight="1">
      <c r="A210" s="119" t="s">
        <v>20</v>
      </c>
      <c r="B210" s="119" t="s">
        <v>3597</v>
      </c>
      <c r="C210" s="119" t="s">
        <v>2156</v>
      </c>
      <c r="D210" s="119" t="s">
        <v>19</v>
      </c>
      <c r="E210" s="119" t="s">
        <v>12</v>
      </c>
      <c r="F210" s="121">
        <v>3</v>
      </c>
      <c r="G210" s="121">
        <v>2</v>
      </c>
      <c r="H210" s="121">
        <v>0</v>
      </c>
      <c r="I210" s="119" t="s">
        <v>2156</v>
      </c>
      <c r="J210" s="119"/>
      <c r="K210" s="119" t="s">
        <v>3598</v>
      </c>
      <c r="L210" s="119"/>
      <c r="M210" s="119" t="s">
        <v>2156</v>
      </c>
      <c r="N210" s="119" t="s">
        <v>957</v>
      </c>
      <c r="O210" s="119" t="s">
        <v>3599</v>
      </c>
      <c r="P210" s="119"/>
      <c r="AF210" s="27">
        <f t="shared" si="0"/>
        <v>0</v>
      </c>
      <c r="AG210" s="27">
        <f t="shared" si="1"/>
        <v>0</v>
      </c>
      <c r="AH210" s="27">
        <f t="shared" si="2"/>
        <v>0</v>
      </c>
      <c r="AI210" s="27">
        <f t="shared" si="3"/>
        <v>0</v>
      </c>
      <c r="AJ210" s="27">
        <f t="shared" si="4"/>
        <v>9999</v>
      </c>
      <c r="AK210" s="27">
        <f t="shared" si="5"/>
        <v>9999</v>
      </c>
      <c r="AL210" s="27">
        <f t="shared" si="6"/>
        <v>9999</v>
      </c>
      <c r="AM210" s="27">
        <f t="shared" si="7"/>
        <v>9999</v>
      </c>
    </row>
    <row r="211" spans="1:39" ht="35.1" customHeight="1">
      <c r="A211" s="119" t="s">
        <v>20</v>
      </c>
      <c r="B211" s="119" t="s">
        <v>3600</v>
      </c>
      <c r="C211" s="119" t="s">
        <v>2157</v>
      </c>
      <c r="D211" s="119" t="s">
        <v>19</v>
      </c>
      <c r="E211" s="119" t="s">
        <v>12</v>
      </c>
      <c r="F211" s="121">
        <v>4</v>
      </c>
      <c r="G211" s="121">
        <v>2</v>
      </c>
      <c r="H211" s="121">
        <v>0</v>
      </c>
      <c r="I211" s="119" t="s">
        <v>2157</v>
      </c>
      <c r="J211" s="119"/>
      <c r="K211" s="119" t="s">
        <v>3601</v>
      </c>
      <c r="L211" s="119"/>
      <c r="M211" s="119" t="s">
        <v>2157</v>
      </c>
      <c r="N211" s="119" t="s">
        <v>403</v>
      </c>
      <c r="O211" s="119" t="s">
        <v>402</v>
      </c>
      <c r="P211" s="119"/>
      <c r="AF211" s="27">
        <f t="shared" si="0"/>
        <v>0</v>
      </c>
      <c r="AG211" s="27">
        <f t="shared" si="1"/>
        <v>0</v>
      </c>
      <c r="AH211" s="27">
        <f t="shared" si="2"/>
        <v>0</v>
      </c>
      <c r="AI211" s="27">
        <f t="shared" si="3"/>
        <v>0</v>
      </c>
      <c r="AJ211" s="27">
        <f t="shared" si="4"/>
        <v>9999</v>
      </c>
      <c r="AK211" s="27">
        <f t="shared" si="5"/>
        <v>9999</v>
      </c>
      <c r="AL211" s="27">
        <f t="shared" si="6"/>
        <v>9999</v>
      </c>
      <c r="AM211" s="27">
        <f t="shared" si="7"/>
        <v>9999</v>
      </c>
    </row>
    <row r="212" spans="1:39" ht="35.1" customHeight="1">
      <c r="A212" s="119" t="s">
        <v>20</v>
      </c>
      <c r="B212" s="119" t="s">
        <v>3602</v>
      </c>
      <c r="C212" s="119" t="s">
        <v>3603</v>
      </c>
      <c r="D212" s="119" t="s">
        <v>19</v>
      </c>
      <c r="E212" s="119" t="s">
        <v>3571</v>
      </c>
      <c r="F212" s="121">
        <v>5</v>
      </c>
      <c r="G212" s="121">
        <v>0</v>
      </c>
      <c r="H212" s="121">
        <v>0</v>
      </c>
      <c r="I212" s="119"/>
      <c r="J212" s="119"/>
      <c r="K212" s="119"/>
      <c r="L212" s="119"/>
      <c r="M212" s="119"/>
      <c r="N212" s="119"/>
      <c r="O212" s="119"/>
      <c r="P212" s="119"/>
      <c r="AF212" s="27">
        <f t="shared" si="0"/>
        <v>0</v>
      </c>
      <c r="AG212" s="27">
        <f t="shared" si="1"/>
        <v>0</v>
      </c>
      <c r="AH212" s="27">
        <f t="shared" si="2"/>
        <v>0</v>
      </c>
      <c r="AI212" s="27">
        <f t="shared" si="3"/>
        <v>0</v>
      </c>
      <c r="AJ212" s="27">
        <f t="shared" si="4"/>
        <v>9999</v>
      </c>
      <c r="AK212" s="27">
        <f t="shared" si="5"/>
        <v>9999</v>
      </c>
      <c r="AL212" s="27">
        <f t="shared" si="6"/>
        <v>9999</v>
      </c>
      <c r="AM212" s="27">
        <f t="shared" si="7"/>
        <v>9999</v>
      </c>
    </row>
    <row r="213" spans="1:39" ht="35.1" customHeight="1">
      <c r="A213" s="119" t="s">
        <v>20</v>
      </c>
      <c r="B213" s="119" t="s">
        <v>3604</v>
      </c>
      <c r="C213" s="119" t="s">
        <v>392</v>
      </c>
      <c r="D213" s="119" t="s">
        <v>14</v>
      </c>
      <c r="E213" s="119" t="s">
        <v>12</v>
      </c>
      <c r="F213" s="121">
        <v>1</v>
      </c>
      <c r="G213" s="121">
        <v>0</v>
      </c>
      <c r="H213" s="121">
        <v>3</v>
      </c>
      <c r="I213" s="119"/>
      <c r="J213" s="119" t="s">
        <v>392</v>
      </c>
      <c r="K213" s="119"/>
      <c r="L213" s="119" t="s">
        <v>3566</v>
      </c>
      <c r="M213" s="119" t="s">
        <v>392</v>
      </c>
      <c r="N213" s="119"/>
      <c r="O213" s="119"/>
      <c r="P213" s="119"/>
      <c r="AF213" s="27">
        <f t="shared" si="0"/>
        <v>0</v>
      </c>
      <c r="AG213" s="27">
        <f t="shared" si="1"/>
        <v>0</v>
      </c>
      <c r="AH213" s="27">
        <f t="shared" si="2"/>
        <v>0</v>
      </c>
      <c r="AI213" s="27">
        <f t="shared" si="3"/>
        <v>0</v>
      </c>
      <c r="AJ213" s="27">
        <f t="shared" si="4"/>
        <v>9999</v>
      </c>
      <c r="AK213" s="27">
        <f t="shared" si="5"/>
        <v>9999</v>
      </c>
      <c r="AL213" s="27">
        <f t="shared" si="6"/>
        <v>9999</v>
      </c>
      <c r="AM213" s="27">
        <f t="shared" si="7"/>
        <v>9999</v>
      </c>
    </row>
    <row r="214" spans="1:39" ht="35.1" customHeight="1">
      <c r="A214" s="119" t="s">
        <v>20</v>
      </c>
      <c r="B214" s="119" t="s">
        <v>3605</v>
      </c>
      <c r="C214" s="119" t="s">
        <v>416</v>
      </c>
      <c r="D214" s="119" t="s">
        <v>14</v>
      </c>
      <c r="E214" s="119" t="s">
        <v>12</v>
      </c>
      <c r="F214" s="121">
        <v>2</v>
      </c>
      <c r="G214" s="121">
        <v>0</v>
      </c>
      <c r="H214" s="121">
        <v>3</v>
      </c>
      <c r="I214" s="119"/>
      <c r="J214" s="119" t="s">
        <v>416</v>
      </c>
      <c r="K214" s="119"/>
      <c r="L214" s="119" t="s">
        <v>3606</v>
      </c>
      <c r="M214" s="119" t="s">
        <v>416</v>
      </c>
      <c r="N214" s="119"/>
      <c r="O214" s="119"/>
      <c r="P214" s="119"/>
      <c r="AF214" s="27">
        <f t="shared" si="0"/>
        <v>0</v>
      </c>
      <c r="AG214" s="27">
        <f t="shared" si="1"/>
        <v>0</v>
      </c>
      <c r="AH214" s="27">
        <f t="shared" si="2"/>
        <v>0</v>
      </c>
      <c r="AI214" s="27">
        <f t="shared" si="3"/>
        <v>0</v>
      </c>
      <c r="AJ214" s="27">
        <f t="shared" si="4"/>
        <v>9999</v>
      </c>
      <c r="AK214" s="27">
        <f t="shared" si="5"/>
        <v>9999</v>
      </c>
      <c r="AL214" s="27">
        <f t="shared" si="6"/>
        <v>9999</v>
      </c>
      <c r="AM214" s="27">
        <f t="shared" si="7"/>
        <v>9999</v>
      </c>
    </row>
    <row r="215" spans="1:39" ht="35.1" customHeight="1">
      <c r="A215" s="119" t="s">
        <v>20</v>
      </c>
      <c r="B215" s="119" t="s">
        <v>3607</v>
      </c>
      <c r="C215" s="119" t="s">
        <v>417</v>
      </c>
      <c r="D215" s="119" t="s">
        <v>14</v>
      </c>
      <c r="E215" s="119" t="s">
        <v>12</v>
      </c>
      <c r="F215" s="121">
        <v>3</v>
      </c>
      <c r="G215" s="121">
        <v>0</v>
      </c>
      <c r="H215" s="121">
        <v>2</v>
      </c>
      <c r="I215" s="119"/>
      <c r="J215" s="119" t="s">
        <v>417</v>
      </c>
      <c r="K215" s="119"/>
      <c r="L215" s="119" t="s">
        <v>3608</v>
      </c>
      <c r="M215" s="119" t="s">
        <v>417</v>
      </c>
      <c r="N215" s="119"/>
      <c r="O215" s="119"/>
      <c r="P215" s="119"/>
      <c r="AF215" s="27">
        <f t="shared" si="0"/>
        <v>0</v>
      </c>
      <c r="AG215" s="27">
        <f t="shared" si="1"/>
        <v>0</v>
      </c>
      <c r="AH215" s="27">
        <f t="shared" si="2"/>
        <v>0</v>
      </c>
      <c r="AI215" s="27">
        <f t="shared" si="3"/>
        <v>0</v>
      </c>
      <c r="AJ215" s="27">
        <f t="shared" si="4"/>
        <v>9999</v>
      </c>
      <c r="AK215" s="27">
        <f t="shared" si="5"/>
        <v>9999</v>
      </c>
      <c r="AL215" s="27">
        <f t="shared" si="6"/>
        <v>9999</v>
      </c>
      <c r="AM215" s="27">
        <f t="shared" si="7"/>
        <v>9999</v>
      </c>
    </row>
    <row r="216" spans="1:39" ht="35.1" customHeight="1">
      <c r="A216" s="119" t="s">
        <v>20</v>
      </c>
      <c r="B216" s="119" t="s">
        <v>3609</v>
      </c>
      <c r="C216" s="119" t="s">
        <v>402</v>
      </c>
      <c r="D216" s="119" t="s">
        <v>14</v>
      </c>
      <c r="E216" s="119" t="s">
        <v>12</v>
      </c>
      <c r="F216" s="121">
        <v>4</v>
      </c>
      <c r="G216" s="121">
        <v>0</v>
      </c>
      <c r="H216" s="121">
        <v>2</v>
      </c>
      <c r="I216" s="119"/>
      <c r="J216" s="119" t="s">
        <v>402</v>
      </c>
      <c r="K216" s="119"/>
      <c r="L216" s="119" t="s">
        <v>3586</v>
      </c>
      <c r="M216" s="119" t="s">
        <v>402</v>
      </c>
      <c r="N216" s="119"/>
      <c r="O216" s="119"/>
      <c r="P216" s="119"/>
      <c r="AF216" s="27">
        <f t="shared" si="0"/>
        <v>0</v>
      </c>
      <c r="AG216" s="27">
        <f t="shared" si="1"/>
        <v>0</v>
      </c>
      <c r="AH216" s="27">
        <f t="shared" si="2"/>
        <v>0</v>
      </c>
      <c r="AI216" s="27">
        <f t="shared" si="3"/>
        <v>0</v>
      </c>
      <c r="AJ216" s="27">
        <f t="shared" si="4"/>
        <v>9999</v>
      </c>
      <c r="AK216" s="27">
        <f t="shared" si="5"/>
        <v>9999</v>
      </c>
      <c r="AL216" s="27">
        <f t="shared" si="6"/>
        <v>9999</v>
      </c>
      <c r="AM216" s="27">
        <f t="shared" si="7"/>
        <v>9999</v>
      </c>
    </row>
    <row r="217" spans="1:39" ht="35.1" customHeight="1">
      <c r="A217" s="119" t="s">
        <v>20</v>
      </c>
      <c r="B217" s="119" t="s">
        <v>3610</v>
      </c>
      <c r="C217" s="119" t="s">
        <v>3611</v>
      </c>
      <c r="D217" s="119" t="s">
        <v>14</v>
      </c>
      <c r="E217" s="119" t="s">
        <v>3571</v>
      </c>
      <c r="F217" s="121">
        <v>5</v>
      </c>
      <c r="G217" s="121">
        <v>0</v>
      </c>
      <c r="H217" s="121">
        <v>0</v>
      </c>
      <c r="I217" s="119"/>
      <c r="J217" s="119"/>
      <c r="K217" s="119"/>
      <c r="L217" s="119"/>
      <c r="M217" s="119"/>
      <c r="N217" s="119"/>
      <c r="O217" s="119"/>
      <c r="P217" s="119"/>
      <c r="AF217" s="27">
        <f t="shared" si="0"/>
        <v>0</v>
      </c>
      <c r="AG217" s="27">
        <f t="shared" si="1"/>
        <v>0</v>
      </c>
      <c r="AH217" s="27">
        <f t="shared" si="2"/>
        <v>0</v>
      </c>
      <c r="AI217" s="27">
        <f t="shared" si="3"/>
        <v>0</v>
      </c>
      <c r="AJ217" s="27">
        <f t="shared" si="4"/>
        <v>9999</v>
      </c>
      <c r="AK217" s="27">
        <f t="shared" si="5"/>
        <v>9999</v>
      </c>
      <c r="AL217" s="27">
        <f t="shared" si="6"/>
        <v>9999</v>
      </c>
      <c r="AM217" s="27">
        <f t="shared" si="7"/>
        <v>9999</v>
      </c>
    </row>
    <row r="218" spans="1:39" ht="35.1" customHeight="1">
      <c r="A218" s="119" t="s">
        <v>24</v>
      </c>
      <c r="B218" s="119" t="s">
        <v>3612</v>
      </c>
      <c r="C218" s="119" t="s">
        <v>430</v>
      </c>
      <c r="D218" s="119" t="s">
        <v>19</v>
      </c>
      <c r="E218" s="119" t="s">
        <v>12</v>
      </c>
      <c r="F218" s="121">
        <v>1</v>
      </c>
      <c r="G218" s="121">
        <v>3</v>
      </c>
      <c r="H218" s="121">
        <v>0</v>
      </c>
      <c r="I218" s="119" t="s">
        <v>430</v>
      </c>
      <c r="J218" s="119"/>
      <c r="K218" s="119" t="s">
        <v>3613</v>
      </c>
      <c r="L218" s="119"/>
      <c r="M218" s="119" t="s">
        <v>430</v>
      </c>
      <c r="N218" s="119" t="s">
        <v>3614</v>
      </c>
      <c r="O218" s="119" t="s">
        <v>3615</v>
      </c>
      <c r="P218" s="119" t="s">
        <v>3616</v>
      </c>
      <c r="AF218" s="27">
        <f t="shared" si="0"/>
        <v>0</v>
      </c>
      <c r="AG218" s="27">
        <f t="shared" si="1"/>
        <v>0</v>
      </c>
      <c r="AH218" s="27">
        <f t="shared" si="2"/>
        <v>0</v>
      </c>
      <c r="AI218" s="27">
        <f t="shared" si="3"/>
        <v>0</v>
      </c>
      <c r="AJ218" s="27">
        <f t="shared" si="4"/>
        <v>9999</v>
      </c>
      <c r="AK218" s="27">
        <f t="shared" si="5"/>
        <v>9999</v>
      </c>
      <c r="AL218" s="27">
        <f t="shared" si="6"/>
        <v>9999</v>
      </c>
      <c r="AM218" s="27">
        <f t="shared" si="7"/>
        <v>9999</v>
      </c>
    </row>
    <row r="219" spans="1:39" ht="35.1" customHeight="1">
      <c r="A219" s="119" t="s">
        <v>24</v>
      </c>
      <c r="B219" s="119" t="s">
        <v>3617</v>
      </c>
      <c r="C219" s="119" t="s">
        <v>431</v>
      </c>
      <c r="D219" s="119" t="s">
        <v>19</v>
      </c>
      <c r="E219" s="119" t="s">
        <v>12</v>
      </c>
      <c r="F219" s="121">
        <v>2</v>
      </c>
      <c r="G219" s="121">
        <v>3</v>
      </c>
      <c r="H219" s="121">
        <v>0</v>
      </c>
      <c r="I219" s="119" t="s">
        <v>431</v>
      </c>
      <c r="J219" s="119"/>
      <c r="K219" s="119" t="s">
        <v>3618</v>
      </c>
      <c r="L219" s="119"/>
      <c r="M219" s="119" t="s">
        <v>431</v>
      </c>
      <c r="N219" s="119"/>
      <c r="O219" s="119"/>
      <c r="P219" s="119"/>
      <c r="AF219" s="27">
        <f t="shared" si="0"/>
        <v>0</v>
      </c>
      <c r="AG219" s="27">
        <f t="shared" si="1"/>
        <v>0</v>
      </c>
      <c r="AH219" s="27">
        <f t="shared" si="2"/>
        <v>0</v>
      </c>
      <c r="AI219" s="27">
        <f t="shared" si="3"/>
        <v>0</v>
      </c>
      <c r="AJ219" s="27">
        <f t="shared" si="4"/>
        <v>9999</v>
      </c>
      <c r="AK219" s="27">
        <f t="shared" si="5"/>
        <v>9999</v>
      </c>
      <c r="AL219" s="27">
        <f t="shared" si="6"/>
        <v>9999</v>
      </c>
      <c r="AM219" s="27">
        <f t="shared" si="7"/>
        <v>9999</v>
      </c>
    </row>
    <row r="220" spans="1:39" ht="35.1" customHeight="1">
      <c r="A220" s="119" t="s">
        <v>24</v>
      </c>
      <c r="B220" s="119" t="s">
        <v>3619</v>
      </c>
      <c r="C220" s="119" t="s">
        <v>2158</v>
      </c>
      <c r="D220" s="119" t="s">
        <v>19</v>
      </c>
      <c r="E220" s="119" t="s">
        <v>12</v>
      </c>
      <c r="F220" s="121">
        <v>3</v>
      </c>
      <c r="G220" s="121">
        <v>2</v>
      </c>
      <c r="H220" s="121">
        <v>0</v>
      </c>
      <c r="I220" s="119" t="s">
        <v>2158</v>
      </c>
      <c r="J220" s="119"/>
      <c r="K220" s="119" t="s">
        <v>3620</v>
      </c>
      <c r="L220" s="119"/>
      <c r="M220" s="119" t="s">
        <v>2158</v>
      </c>
      <c r="N220" s="119" t="s">
        <v>69</v>
      </c>
      <c r="O220" s="119" t="s">
        <v>3621</v>
      </c>
      <c r="P220" s="119"/>
      <c r="AF220" s="27">
        <f t="shared" si="0"/>
        <v>0</v>
      </c>
      <c r="AG220" s="27">
        <f t="shared" si="1"/>
        <v>0</v>
      </c>
      <c r="AH220" s="27">
        <f t="shared" si="2"/>
        <v>0</v>
      </c>
      <c r="AI220" s="27">
        <f t="shared" si="3"/>
        <v>0</v>
      </c>
      <c r="AJ220" s="27">
        <f t="shared" si="4"/>
        <v>9999</v>
      </c>
      <c r="AK220" s="27">
        <f t="shared" si="5"/>
        <v>9999</v>
      </c>
      <c r="AL220" s="27">
        <f t="shared" si="6"/>
        <v>9999</v>
      </c>
      <c r="AM220" s="27">
        <f t="shared" si="7"/>
        <v>9999</v>
      </c>
    </row>
    <row r="221" spans="1:39" ht="35.1" customHeight="1">
      <c r="A221" s="119" t="s">
        <v>24</v>
      </c>
      <c r="B221" s="119" t="s">
        <v>3622</v>
      </c>
      <c r="C221" s="119" t="s">
        <v>2159</v>
      </c>
      <c r="D221" s="119" t="s">
        <v>19</v>
      </c>
      <c r="E221" s="119" t="s">
        <v>12</v>
      </c>
      <c r="F221" s="121">
        <v>4</v>
      </c>
      <c r="G221" s="121">
        <v>2</v>
      </c>
      <c r="H221" s="121">
        <v>0</v>
      </c>
      <c r="I221" s="119" t="s">
        <v>2159</v>
      </c>
      <c r="J221" s="119"/>
      <c r="K221" s="119" t="s">
        <v>3623</v>
      </c>
      <c r="L221" s="119"/>
      <c r="M221" s="119" t="s">
        <v>2159</v>
      </c>
      <c r="N221" s="119" t="s">
        <v>3624</v>
      </c>
      <c r="O221" s="119"/>
      <c r="P221" s="119"/>
      <c r="AF221" s="27">
        <f t="shared" si="0"/>
        <v>0</v>
      </c>
      <c r="AG221" s="27">
        <f t="shared" si="1"/>
        <v>0</v>
      </c>
      <c r="AH221" s="27">
        <f t="shared" si="2"/>
        <v>0</v>
      </c>
      <c r="AI221" s="27">
        <f t="shared" si="3"/>
        <v>0</v>
      </c>
      <c r="AJ221" s="27">
        <f t="shared" si="4"/>
        <v>9999</v>
      </c>
      <c r="AK221" s="27">
        <f t="shared" si="5"/>
        <v>9999</v>
      </c>
      <c r="AL221" s="27">
        <f t="shared" si="6"/>
        <v>9999</v>
      </c>
      <c r="AM221" s="27">
        <f t="shared" si="7"/>
        <v>9999</v>
      </c>
    </row>
    <row r="222" spans="1:39" ht="35.1" customHeight="1">
      <c r="A222" s="119" t="s">
        <v>24</v>
      </c>
      <c r="B222" s="119" t="s">
        <v>3625</v>
      </c>
      <c r="C222" s="119" t="s">
        <v>3626</v>
      </c>
      <c r="D222" s="119" t="s">
        <v>19</v>
      </c>
      <c r="E222" s="119" t="s">
        <v>3571</v>
      </c>
      <c r="F222" s="121">
        <v>5</v>
      </c>
      <c r="G222" s="121">
        <v>0</v>
      </c>
      <c r="H222" s="121">
        <v>0</v>
      </c>
      <c r="I222" s="119"/>
      <c r="J222" s="119"/>
      <c r="K222" s="119"/>
      <c r="L222" s="119"/>
      <c r="M222" s="119"/>
      <c r="N222" s="119"/>
      <c r="O222" s="119"/>
      <c r="P222" s="119"/>
      <c r="AF222" s="27">
        <f t="shared" si="0"/>
        <v>0</v>
      </c>
      <c r="AG222" s="27">
        <f t="shared" si="1"/>
        <v>0</v>
      </c>
      <c r="AH222" s="27">
        <f t="shared" si="2"/>
        <v>0</v>
      </c>
      <c r="AI222" s="27">
        <f t="shared" si="3"/>
        <v>0</v>
      </c>
      <c r="AJ222" s="27">
        <f t="shared" si="4"/>
        <v>9999</v>
      </c>
      <c r="AK222" s="27">
        <f t="shared" si="5"/>
        <v>9999</v>
      </c>
      <c r="AL222" s="27">
        <f t="shared" si="6"/>
        <v>9999</v>
      </c>
      <c r="AM222" s="27">
        <f t="shared" si="7"/>
        <v>9999</v>
      </c>
    </row>
    <row r="223" spans="1:39" ht="35.1" customHeight="1">
      <c r="A223" s="119" t="s">
        <v>24</v>
      </c>
      <c r="B223" s="119" t="s">
        <v>3627</v>
      </c>
      <c r="C223" s="119" t="s">
        <v>427</v>
      </c>
      <c r="D223" s="119" t="s">
        <v>14</v>
      </c>
      <c r="E223" s="119" t="s">
        <v>12</v>
      </c>
      <c r="F223" s="121">
        <v>1</v>
      </c>
      <c r="G223" s="121">
        <v>0</v>
      </c>
      <c r="H223" s="121">
        <v>3</v>
      </c>
      <c r="I223" s="119"/>
      <c r="J223" s="119" t="s">
        <v>427</v>
      </c>
      <c r="K223" s="119"/>
      <c r="L223" s="119" t="s">
        <v>3628</v>
      </c>
      <c r="M223" s="119" t="s">
        <v>427</v>
      </c>
      <c r="N223" s="119"/>
      <c r="O223" s="119"/>
      <c r="P223" s="119"/>
      <c r="AF223" s="27">
        <f t="shared" si="0"/>
        <v>0</v>
      </c>
      <c r="AG223" s="27">
        <f t="shared" si="1"/>
        <v>0</v>
      </c>
      <c r="AH223" s="27">
        <f t="shared" si="2"/>
        <v>0</v>
      </c>
      <c r="AI223" s="27">
        <f t="shared" si="3"/>
        <v>0</v>
      </c>
      <c r="AJ223" s="27">
        <f t="shared" si="4"/>
        <v>9999</v>
      </c>
      <c r="AK223" s="27">
        <f t="shared" si="5"/>
        <v>9999</v>
      </c>
      <c r="AL223" s="27">
        <f t="shared" si="6"/>
        <v>9999</v>
      </c>
      <c r="AM223" s="27">
        <f t="shared" si="7"/>
        <v>9999</v>
      </c>
    </row>
    <row r="224" spans="1:39" ht="35.1" customHeight="1">
      <c r="A224" s="119" t="s">
        <v>24</v>
      </c>
      <c r="B224" s="119" t="s">
        <v>3629</v>
      </c>
      <c r="C224" s="119" t="s">
        <v>428</v>
      </c>
      <c r="D224" s="119" t="s">
        <v>14</v>
      </c>
      <c r="E224" s="119" t="s">
        <v>12</v>
      </c>
      <c r="F224" s="121">
        <v>2</v>
      </c>
      <c r="G224" s="121">
        <v>0</v>
      </c>
      <c r="H224" s="121">
        <v>3</v>
      </c>
      <c r="I224" s="119"/>
      <c r="J224" s="119" t="s">
        <v>428</v>
      </c>
      <c r="K224" s="119"/>
      <c r="L224" s="119" t="s">
        <v>3630</v>
      </c>
      <c r="M224" s="119" t="s">
        <v>428</v>
      </c>
      <c r="N224" s="119"/>
      <c r="O224" s="119"/>
      <c r="P224" s="119"/>
      <c r="AF224" s="27">
        <f t="shared" si="0"/>
        <v>0</v>
      </c>
      <c r="AG224" s="27">
        <f t="shared" si="1"/>
        <v>0</v>
      </c>
      <c r="AH224" s="27">
        <f t="shared" si="2"/>
        <v>0</v>
      </c>
      <c r="AI224" s="27">
        <f t="shared" si="3"/>
        <v>0</v>
      </c>
      <c r="AJ224" s="27">
        <f t="shared" si="4"/>
        <v>9999</v>
      </c>
      <c r="AK224" s="27">
        <f t="shared" si="5"/>
        <v>9999</v>
      </c>
      <c r="AL224" s="27">
        <f t="shared" si="6"/>
        <v>9999</v>
      </c>
      <c r="AM224" s="27">
        <f t="shared" si="7"/>
        <v>9999</v>
      </c>
    </row>
    <row r="225" spans="1:39" ht="35.1" customHeight="1">
      <c r="A225" s="119" t="s">
        <v>24</v>
      </c>
      <c r="B225" s="119" t="s">
        <v>3631</v>
      </c>
      <c r="C225" s="119" t="s">
        <v>429</v>
      </c>
      <c r="D225" s="119" t="s">
        <v>14</v>
      </c>
      <c r="E225" s="119" t="s">
        <v>12</v>
      </c>
      <c r="F225" s="121">
        <v>3</v>
      </c>
      <c r="G225" s="121">
        <v>0</v>
      </c>
      <c r="H225" s="121">
        <v>2</v>
      </c>
      <c r="I225" s="119"/>
      <c r="J225" s="119" t="s">
        <v>429</v>
      </c>
      <c r="K225" s="119"/>
      <c r="L225" s="119" t="s">
        <v>3563</v>
      </c>
      <c r="M225" s="119" t="s">
        <v>429</v>
      </c>
      <c r="N225" s="119" t="s">
        <v>3564</v>
      </c>
      <c r="O225" s="119"/>
      <c r="P225" s="119"/>
      <c r="AF225" s="27">
        <f t="shared" si="0"/>
        <v>0</v>
      </c>
      <c r="AG225" s="27">
        <f t="shared" si="1"/>
        <v>0</v>
      </c>
      <c r="AH225" s="27">
        <f t="shared" si="2"/>
        <v>0</v>
      </c>
      <c r="AI225" s="27">
        <f t="shared" si="3"/>
        <v>0</v>
      </c>
      <c r="AJ225" s="27">
        <f t="shared" si="4"/>
        <v>9999</v>
      </c>
      <c r="AK225" s="27">
        <f t="shared" si="5"/>
        <v>9999</v>
      </c>
      <c r="AL225" s="27">
        <f t="shared" si="6"/>
        <v>9999</v>
      </c>
      <c r="AM225" s="27">
        <f t="shared" si="7"/>
        <v>9999</v>
      </c>
    </row>
    <row r="226" spans="1:39" ht="35.1" customHeight="1">
      <c r="A226" s="119" t="s">
        <v>24</v>
      </c>
      <c r="B226" s="119" t="s">
        <v>3632</v>
      </c>
      <c r="C226" s="119" t="s">
        <v>392</v>
      </c>
      <c r="D226" s="119" t="s">
        <v>14</v>
      </c>
      <c r="E226" s="119" t="s">
        <v>12</v>
      </c>
      <c r="F226" s="121">
        <v>4</v>
      </c>
      <c r="G226" s="121">
        <v>0</v>
      </c>
      <c r="H226" s="121">
        <v>2</v>
      </c>
      <c r="I226" s="119"/>
      <c r="J226" s="119" t="s">
        <v>392</v>
      </c>
      <c r="K226" s="119"/>
      <c r="L226" s="119" t="s">
        <v>3566</v>
      </c>
      <c r="M226" s="119" t="s">
        <v>392</v>
      </c>
      <c r="N226" s="119"/>
      <c r="O226" s="119"/>
      <c r="P226" s="119"/>
      <c r="AF226" s="27">
        <f t="shared" si="0"/>
        <v>0</v>
      </c>
      <c r="AG226" s="27">
        <f t="shared" si="1"/>
        <v>0</v>
      </c>
      <c r="AH226" s="27">
        <f t="shared" si="2"/>
        <v>0</v>
      </c>
      <c r="AI226" s="27">
        <f t="shared" si="3"/>
        <v>0</v>
      </c>
      <c r="AJ226" s="27">
        <f t="shared" si="4"/>
        <v>9999</v>
      </c>
      <c r="AK226" s="27">
        <f t="shared" si="5"/>
        <v>9999</v>
      </c>
      <c r="AL226" s="27">
        <f t="shared" si="6"/>
        <v>9999</v>
      </c>
      <c r="AM226" s="27">
        <f t="shared" si="7"/>
        <v>9999</v>
      </c>
    </row>
    <row r="227" spans="1:39" ht="35.1" customHeight="1">
      <c r="A227" s="119" t="s">
        <v>24</v>
      </c>
      <c r="B227" s="119" t="s">
        <v>3633</v>
      </c>
      <c r="C227" s="119" t="s">
        <v>3634</v>
      </c>
      <c r="D227" s="119" t="s">
        <v>14</v>
      </c>
      <c r="E227" s="119" t="s">
        <v>3571</v>
      </c>
      <c r="F227" s="121">
        <v>5</v>
      </c>
      <c r="G227" s="121">
        <v>0</v>
      </c>
      <c r="H227" s="121">
        <v>0</v>
      </c>
      <c r="I227" s="119"/>
      <c r="J227" s="119"/>
      <c r="K227" s="119"/>
      <c r="L227" s="119"/>
      <c r="M227" s="119"/>
      <c r="N227" s="119"/>
      <c r="O227" s="119"/>
      <c r="P227" s="119"/>
      <c r="AF227" s="27">
        <f t="shared" si="0"/>
        <v>0</v>
      </c>
      <c r="AG227" s="27">
        <f t="shared" si="1"/>
        <v>0</v>
      </c>
      <c r="AH227" s="27">
        <f t="shared" si="2"/>
        <v>0</v>
      </c>
      <c r="AI227" s="27">
        <f t="shared" si="3"/>
        <v>0</v>
      </c>
      <c r="AJ227" s="27">
        <f t="shared" si="4"/>
        <v>9999</v>
      </c>
      <c r="AK227" s="27">
        <f t="shared" si="5"/>
        <v>9999</v>
      </c>
      <c r="AL227" s="27">
        <f t="shared" si="6"/>
        <v>9999</v>
      </c>
      <c r="AM227" s="27">
        <f t="shared" si="7"/>
        <v>9999</v>
      </c>
    </row>
    <row r="228" spans="1:39" ht="35.1" customHeight="1">
      <c r="A228" s="119" t="s">
        <v>26</v>
      </c>
      <c r="B228" s="119" t="s">
        <v>3635</v>
      </c>
      <c r="C228" s="119" t="s">
        <v>442</v>
      </c>
      <c r="D228" s="119" t="s">
        <v>19</v>
      </c>
      <c r="E228" s="119" t="s">
        <v>12</v>
      </c>
      <c r="F228" s="121">
        <v>1</v>
      </c>
      <c r="G228" s="121">
        <v>3</v>
      </c>
      <c r="H228" s="121">
        <v>0</v>
      </c>
      <c r="I228" s="119" t="s">
        <v>442</v>
      </c>
      <c r="J228" s="119"/>
      <c r="K228" s="119" t="s">
        <v>3636</v>
      </c>
      <c r="L228" s="119"/>
      <c r="M228" s="119" t="s">
        <v>442</v>
      </c>
      <c r="N228" s="119"/>
      <c r="O228" s="119"/>
      <c r="P228" s="119"/>
      <c r="AF228" s="27">
        <f t="shared" si="0"/>
        <v>0</v>
      </c>
      <c r="AG228" s="27">
        <f t="shared" si="1"/>
        <v>0</v>
      </c>
      <c r="AH228" s="27">
        <f t="shared" si="2"/>
        <v>0</v>
      </c>
      <c r="AI228" s="27">
        <f t="shared" si="3"/>
        <v>0</v>
      </c>
      <c r="AJ228" s="27">
        <f t="shared" si="4"/>
        <v>9999</v>
      </c>
      <c r="AK228" s="27">
        <f t="shared" si="5"/>
        <v>9999</v>
      </c>
      <c r="AL228" s="27">
        <f t="shared" si="6"/>
        <v>9999</v>
      </c>
      <c r="AM228" s="27">
        <f t="shared" si="7"/>
        <v>9999</v>
      </c>
    </row>
    <row r="229" spans="1:39" ht="35.1" customHeight="1">
      <c r="A229" s="119" t="s">
        <v>26</v>
      </c>
      <c r="B229" s="119" t="s">
        <v>3637</v>
      </c>
      <c r="C229" s="119" t="s">
        <v>440</v>
      </c>
      <c r="D229" s="119" t="s">
        <v>19</v>
      </c>
      <c r="E229" s="119" t="s">
        <v>12</v>
      </c>
      <c r="F229" s="121">
        <v>2</v>
      </c>
      <c r="G229" s="121">
        <v>2</v>
      </c>
      <c r="H229" s="121">
        <v>0</v>
      </c>
      <c r="I229" s="119" t="s">
        <v>440</v>
      </c>
      <c r="J229" s="119"/>
      <c r="K229" s="119" t="s">
        <v>3638</v>
      </c>
      <c r="L229" s="119"/>
      <c r="M229" s="119" t="s">
        <v>440</v>
      </c>
      <c r="N229" s="119"/>
      <c r="O229" s="119"/>
      <c r="P229" s="119"/>
      <c r="AF229" s="27">
        <f t="shared" si="0"/>
        <v>0</v>
      </c>
      <c r="AG229" s="27">
        <f t="shared" si="1"/>
        <v>0</v>
      </c>
      <c r="AH229" s="27">
        <f t="shared" si="2"/>
        <v>0</v>
      </c>
      <c r="AI229" s="27">
        <f t="shared" si="3"/>
        <v>0</v>
      </c>
      <c r="AJ229" s="27">
        <f t="shared" si="4"/>
        <v>9999</v>
      </c>
      <c r="AK229" s="27">
        <f t="shared" si="5"/>
        <v>9999</v>
      </c>
      <c r="AL229" s="27">
        <f t="shared" si="6"/>
        <v>9999</v>
      </c>
      <c r="AM229" s="27">
        <f t="shared" si="7"/>
        <v>9999</v>
      </c>
    </row>
    <row r="230" spans="1:39" ht="35.1" customHeight="1">
      <c r="A230" s="119" t="s">
        <v>26</v>
      </c>
      <c r="B230" s="119" t="s">
        <v>3639</v>
      </c>
      <c r="C230" s="119" t="s">
        <v>441</v>
      </c>
      <c r="D230" s="119" t="s">
        <v>19</v>
      </c>
      <c r="E230" s="119" t="s">
        <v>12</v>
      </c>
      <c r="F230" s="121">
        <v>3</v>
      </c>
      <c r="G230" s="121">
        <v>2</v>
      </c>
      <c r="H230" s="121">
        <v>0</v>
      </c>
      <c r="I230" s="119" t="s">
        <v>441</v>
      </c>
      <c r="J230" s="119"/>
      <c r="K230" s="119" t="s">
        <v>3640</v>
      </c>
      <c r="L230" s="119"/>
      <c r="M230" s="119" t="s">
        <v>441</v>
      </c>
      <c r="N230" s="119"/>
      <c r="O230" s="119"/>
      <c r="P230" s="119"/>
      <c r="AF230" s="27">
        <f t="shared" si="0"/>
        <v>0</v>
      </c>
      <c r="AG230" s="27">
        <f t="shared" si="1"/>
        <v>0</v>
      </c>
      <c r="AH230" s="27">
        <f t="shared" si="2"/>
        <v>0</v>
      </c>
      <c r="AI230" s="27">
        <f t="shared" si="3"/>
        <v>0</v>
      </c>
      <c r="AJ230" s="27">
        <f t="shared" si="4"/>
        <v>9999</v>
      </c>
      <c r="AK230" s="27">
        <f t="shared" si="5"/>
        <v>9999</v>
      </c>
      <c r="AL230" s="27">
        <f t="shared" si="6"/>
        <v>9999</v>
      </c>
      <c r="AM230" s="27">
        <f t="shared" si="7"/>
        <v>9999</v>
      </c>
    </row>
    <row r="231" spans="1:39" ht="35.1" customHeight="1">
      <c r="A231" s="119" t="s">
        <v>26</v>
      </c>
      <c r="B231" s="119" t="s">
        <v>3641</v>
      </c>
      <c r="C231" s="119" t="s">
        <v>2160</v>
      </c>
      <c r="D231" s="119" t="s">
        <v>19</v>
      </c>
      <c r="E231" s="119" t="s">
        <v>12</v>
      </c>
      <c r="F231" s="121">
        <v>4</v>
      </c>
      <c r="G231" s="121">
        <v>2</v>
      </c>
      <c r="H231" s="121">
        <v>0</v>
      </c>
      <c r="I231" s="119" t="s">
        <v>2160</v>
      </c>
      <c r="J231" s="119"/>
      <c r="K231" s="119" t="s">
        <v>3642</v>
      </c>
      <c r="L231" s="119"/>
      <c r="M231" s="119" t="s">
        <v>2160</v>
      </c>
      <c r="N231" s="119"/>
      <c r="O231" s="119"/>
      <c r="P231" s="119"/>
      <c r="AF231" s="27">
        <f t="shared" si="0"/>
        <v>0</v>
      </c>
      <c r="AG231" s="27">
        <f t="shared" si="1"/>
        <v>0</v>
      </c>
      <c r="AH231" s="27">
        <f t="shared" si="2"/>
        <v>0</v>
      </c>
      <c r="AI231" s="27">
        <f t="shared" si="3"/>
        <v>0</v>
      </c>
      <c r="AJ231" s="27">
        <f t="shared" si="4"/>
        <v>9999</v>
      </c>
      <c r="AK231" s="27">
        <f t="shared" si="5"/>
        <v>9999</v>
      </c>
      <c r="AL231" s="27">
        <f t="shared" si="6"/>
        <v>9999</v>
      </c>
      <c r="AM231" s="27">
        <f t="shared" si="7"/>
        <v>9999</v>
      </c>
    </row>
    <row r="232" spans="1:39" ht="35.1" customHeight="1">
      <c r="A232" s="119" t="s">
        <v>26</v>
      </c>
      <c r="B232" s="119" t="s">
        <v>3643</v>
      </c>
      <c r="C232" s="119" t="s">
        <v>2161</v>
      </c>
      <c r="D232" s="119" t="s">
        <v>19</v>
      </c>
      <c r="E232" s="119" t="s">
        <v>12</v>
      </c>
      <c r="F232" s="121">
        <v>5</v>
      </c>
      <c r="G232" s="121">
        <v>1</v>
      </c>
      <c r="H232" s="121">
        <v>0</v>
      </c>
      <c r="I232" s="119" t="s">
        <v>2161</v>
      </c>
      <c r="J232" s="119"/>
      <c r="K232" s="119" t="s">
        <v>3644</v>
      </c>
      <c r="L232" s="119"/>
      <c r="M232" s="119" t="s">
        <v>2161</v>
      </c>
      <c r="N232" s="119" t="s">
        <v>3645</v>
      </c>
      <c r="O232" s="119"/>
      <c r="P232" s="119"/>
      <c r="AF232" s="27">
        <f t="shared" si="0"/>
        <v>0</v>
      </c>
      <c r="AG232" s="27">
        <f t="shared" si="1"/>
        <v>0</v>
      </c>
      <c r="AH232" s="27">
        <f t="shared" si="2"/>
        <v>0</v>
      </c>
      <c r="AI232" s="27">
        <f t="shared" si="3"/>
        <v>0</v>
      </c>
      <c r="AJ232" s="27">
        <f t="shared" si="4"/>
        <v>9999</v>
      </c>
      <c r="AK232" s="27">
        <f t="shared" si="5"/>
        <v>9999</v>
      </c>
      <c r="AL232" s="27">
        <f t="shared" si="6"/>
        <v>9999</v>
      </c>
      <c r="AM232" s="27">
        <f t="shared" si="7"/>
        <v>9999</v>
      </c>
    </row>
    <row r="233" spans="1:39" ht="35.1" customHeight="1">
      <c r="A233" s="119" t="s">
        <v>26</v>
      </c>
      <c r="B233" s="119" t="s">
        <v>3646</v>
      </c>
      <c r="C233" s="119" t="s">
        <v>440</v>
      </c>
      <c r="D233" s="119" t="s">
        <v>14</v>
      </c>
      <c r="E233" s="119" t="s">
        <v>12</v>
      </c>
      <c r="F233" s="121">
        <v>1</v>
      </c>
      <c r="G233" s="121">
        <v>0</v>
      </c>
      <c r="H233" s="121">
        <v>3</v>
      </c>
      <c r="I233" s="119"/>
      <c r="J233" s="119" t="s">
        <v>440</v>
      </c>
      <c r="K233" s="119"/>
      <c r="L233" s="119" t="s">
        <v>3647</v>
      </c>
      <c r="M233" s="119" t="s">
        <v>440</v>
      </c>
      <c r="N233" s="119"/>
      <c r="O233" s="119"/>
      <c r="P233" s="119"/>
      <c r="AF233" s="27">
        <f t="shared" si="0"/>
        <v>0</v>
      </c>
      <c r="AG233" s="27">
        <f t="shared" si="1"/>
        <v>0</v>
      </c>
      <c r="AH233" s="27">
        <f t="shared" si="2"/>
        <v>0</v>
      </c>
      <c r="AI233" s="27">
        <f t="shared" si="3"/>
        <v>0</v>
      </c>
      <c r="AJ233" s="27">
        <f t="shared" si="4"/>
        <v>9999</v>
      </c>
      <c r="AK233" s="27">
        <f t="shared" si="5"/>
        <v>9999</v>
      </c>
      <c r="AL233" s="27">
        <f t="shared" si="6"/>
        <v>9999</v>
      </c>
      <c r="AM233" s="27">
        <f t="shared" si="7"/>
        <v>9999</v>
      </c>
    </row>
    <row r="234" spans="1:39" ht="35.1" customHeight="1">
      <c r="A234" s="119" t="s">
        <v>26</v>
      </c>
      <c r="B234" s="119" t="s">
        <v>3648</v>
      </c>
      <c r="C234" s="119" t="s">
        <v>441</v>
      </c>
      <c r="D234" s="119" t="s">
        <v>14</v>
      </c>
      <c r="E234" s="119" t="s">
        <v>12</v>
      </c>
      <c r="F234" s="121">
        <v>2</v>
      </c>
      <c r="G234" s="121">
        <v>0</v>
      </c>
      <c r="H234" s="121">
        <v>3</v>
      </c>
      <c r="I234" s="119"/>
      <c r="J234" s="119" t="s">
        <v>441</v>
      </c>
      <c r="K234" s="119"/>
      <c r="L234" s="119" t="s">
        <v>3649</v>
      </c>
      <c r="M234" s="119" t="s">
        <v>441</v>
      </c>
      <c r="N234" s="119"/>
      <c r="O234" s="119"/>
      <c r="P234" s="119"/>
      <c r="AF234" s="27">
        <f t="shared" si="0"/>
        <v>0</v>
      </c>
      <c r="AG234" s="27">
        <f t="shared" si="1"/>
        <v>0</v>
      </c>
      <c r="AH234" s="27">
        <f t="shared" si="2"/>
        <v>0</v>
      </c>
      <c r="AI234" s="27">
        <f t="shared" si="3"/>
        <v>0</v>
      </c>
      <c r="AJ234" s="27">
        <f t="shared" si="4"/>
        <v>9999</v>
      </c>
      <c r="AK234" s="27">
        <f t="shared" si="5"/>
        <v>9999</v>
      </c>
      <c r="AL234" s="27">
        <f t="shared" si="6"/>
        <v>9999</v>
      </c>
      <c r="AM234" s="27">
        <f t="shared" si="7"/>
        <v>9999</v>
      </c>
    </row>
    <row r="235" spans="1:39" ht="35.1" customHeight="1">
      <c r="A235" s="119" t="s">
        <v>26</v>
      </c>
      <c r="B235" s="119" t="s">
        <v>3650</v>
      </c>
      <c r="C235" s="119" t="s">
        <v>393</v>
      </c>
      <c r="D235" s="119" t="s">
        <v>14</v>
      </c>
      <c r="E235" s="119" t="s">
        <v>12</v>
      </c>
      <c r="F235" s="121">
        <v>3</v>
      </c>
      <c r="G235" s="121">
        <v>0</v>
      </c>
      <c r="H235" s="121">
        <v>2</v>
      </c>
      <c r="I235" s="119"/>
      <c r="J235" s="119" t="s">
        <v>393</v>
      </c>
      <c r="K235" s="119"/>
      <c r="L235" s="119" t="s">
        <v>3568</v>
      </c>
      <c r="M235" s="119" t="s">
        <v>393</v>
      </c>
      <c r="N235" s="119"/>
      <c r="O235" s="119"/>
      <c r="P235" s="119"/>
      <c r="AF235" s="27">
        <f t="shared" si="0"/>
        <v>0</v>
      </c>
      <c r="AG235" s="27">
        <f t="shared" si="1"/>
        <v>0</v>
      </c>
      <c r="AH235" s="27">
        <f t="shared" si="2"/>
        <v>0</v>
      </c>
      <c r="AI235" s="27">
        <f t="shared" si="3"/>
        <v>0</v>
      </c>
      <c r="AJ235" s="27">
        <f t="shared" si="4"/>
        <v>9999</v>
      </c>
      <c r="AK235" s="27">
        <f t="shared" si="5"/>
        <v>9999</v>
      </c>
      <c r="AL235" s="27">
        <f t="shared" si="6"/>
        <v>9999</v>
      </c>
      <c r="AM235" s="27">
        <f t="shared" si="7"/>
        <v>9999</v>
      </c>
    </row>
    <row r="236" spans="1:39" ht="35.1" customHeight="1">
      <c r="A236" s="119" t="s">
        <v>26</v>
      </c>
      <c r="B236" s="119" t="s">
        <v>3651</v>
      </c>
      <c r="C236" s="119" t="s">
        <v>429</v>
      </c>
      <c r="D236" s="119" t="s">
        <v>14</v>
      </c>
      <c r="E236" s="119" t="s">
        <v>12</v>
      </c>
      <c r="F236" s="121">
        <v>4</v>
      </c>
      <c r="G236" s="121">
        <v>0</v>
      </c>
      <c r="H236" s="121">
        <v>2</v>
      </c>
      <c r="I236" s="119"/>
      <c r="J236" s="119" t="s">
        <v>429</v>
      </c>
      <c r="K236" s="119"/>
      <c r="L236" s="119" t="s">
        <v>3563</v>
      </c>
      <c r="M236" s="119" t="s">
        <v>429</v>
      </c>
      <c r="N236" s="119" t="s">
        <v>3564</v>
      </c>
      <c r="O236" s="119"/>
      <c r="P236" s="119"/>
      <c r="AF236" s="27">
        <f t="shared" si="0"/>
        <v>0</v>
      </c>
      <c r="AG236" s="27">
        <f t="shared" si="1"/>
        <v>0</v>
      </c>
      <c r="AH236" s="27">
        <f t="shared" si="2"/>
        <v>0</v>
      </c>
      <c r="AI236" s="27">
        <f t="shared" si="3"/>
        <v>0</v>
      </c>
      <c r="AJ236" s="27">
        <f t="shared" si="4"/>
        <v>9999</v>
      </c>
      <c r="AK236" s="27">
        <f t="shared" si="5"/>
        <v>9999</v>
      </c>
      <c r="AL236" s="27">
        <f t="shared" si="6"/>
        <v>9999</v>
      </c>
      <c r="AM236" s="27">
        <f t="shared" si="7"/>
        <v>9999</v>
      </c>
    </row>
    <row r="237" spans="1:39" ht="35.1" customHeight="1">
      <c r="A237" s="119" t="s">
        <v>26</v>
      </c>
      <c r="B237" s="119" t="s">
        <v>3652</v>
      </c>
      <c r="C237" s="119" t="s">
        <v>3653</v>
      </c>
      <c r="D237" s="119" t="s">
        <v>14</v>
      </c>
      <c r="E237" s="119" t="s">
        <v>3571</v>
      </c>
      <c r="F237" s="121">
        <v>5</v>
      </c>
      <c r="G237" s="121">
        <v>0</v>
      </c>
      <c r="H237" s="121">
        <v>0</v>
      </c>
      <c r="I237" s="119"/>
      <c r="J237" s="119"/>
      <c r="K237" s="119"/>
      <c r="L237" s="119"/>
      <c r="M237" s="119"/>
      <c r="N237" s="119"/>
      <c r="O237" s="119"/>
      <c r="P237" s="119"/>
      <c r="AF237" s="27">
        <f t="shared" si="0"/>
        <v>0</v>
      </c>
      <c r="AG237" s="27">
        <f t="shared" si="1"/>
        <v>0</v>
      </c>
      <c r="AH237" s="27">
        <f t="shared" si="2"/>
        <v>0</v>
      </c>
      <c r="AI237" s="27">
        <f t="shared" si="3"/>
        <v>0</v>
      </c>
      <c r="AJ237" s="27">
        <f t="shared" si="4"/>
        <v>9999</v>
      </c>
      <c r="AK237" s="27">
        <f t="shared" si="5"/>
        <v>9999</v>
      </c>
      <c r="AL237" s="27">
        <f t="shared" si="6"/>
        <v>9999</v>
      </c>
      <c r="AM237" s="27">
        <f t="shared" si="7"/>
        <v>9999</v>
      </c>
    </row>
    <row r="238" spans="1:39" ht="35.1" customHeight="1">
      <c r="A238" s="119" t="s">
        <v>28</v>
      </c>
      <c r="B238" s="119" t="s">
        <v>3654</v>
      </c>
      <c r="C238" s="119" t="s">
        <v>455</v>
      </c>
      <c r="D238" s="119" t="s">
        <v>19</v>
      </c>
      <c r="E238" s="119" t="s">
        <v>12</v>
      </c>
      <c r="F238" s="121">
        <v>1</v>
      </c>
      <c r="G238" s="121">
        <v>3</v>
      </c>
      <c r="H238" s="121">
        <v>0</v>
      </c>
      <c r="I238" s="119" t="s">
        <v>455</v>
      </c>
      <c r="J238" s="119"/>
      <c r="K238" s="119" t="s">
        <v>3655</v>
      </c>
      <c r="L238" s="119"/>
      <c r="M238" s="119" t="s">
        <v>455</v>
      </c>
      <c r="N238" s="119" t="s">
        <v>402</v>
      </c>
      <c r="O238" s="119"/>
      <c r="P238" s="119"/>
      <c r="AF238" s="27">
        <f t="shared" si="0"/>
        <v>0</v>
      </c>
      <c r="AG238" s="27">
        <f t="shared" si="1"/>
        <v>0</v>
      </c>
      <c r="AH238" s="27">
        <f t="shared" si="2"/>
        <v>0</v>
      </c>
      <c r="AI238" s="27">
        <f t="shared" si="3"/>
        <v>0</v>
      </c>
      <c r="AJ238" s="27">
        <f t="shared" si="4"/>
        <v>9999</v>
      </c>
      <c r="AK238" s="27">
        <f t="shared" si="5"/>
        <v>9999</v>
      </c>
      <c r="AL238" s="27">
        <f t="shared" si="6"/>
        <v>9999</v>
      </c>
      <c r="AM238" s="27">
        <f t="shared" si="7"/>
        <v>9999</v>
      </c>
    </row>
    <row r="239" spans="1:39" ht="35.1" customHeight="1">
      <c r="A239" s="119" t="s">
        <v>28</v>
      </c>
      <c r="B239" s="119" t="s">
        <v>3656</v>
      </c>
      <c r="C239" s="119" t="s">
        <v>456</v>
      </c>
      <c r="D239" s="119" t="s">
        <v>19</v>
      </c>
      <c r="E239" s="119" t="s">
        <v>12</v>
      </c>
      <c r="F239" s="121">
        <v>2</v>
      </c>
      <c r="G239" s="121">
        <v>3</v>
      </c>
      <c r="H239" s="121">
        <v>0</v>
      </c>
      <c r="I239" s="119" t="s">
        <v>456</v>
      </c>
      <c r="J239" s="119"/>
      <c r="K239" s="119" t="s">
        <v>3657</v>
      </c>
      <c r="L239" s="119"/>
      <c r="M239" s="119" t="s">
        <v>456</v>
      </c>
      <c r="N239" s="119" t="s">
        <v>957</v>
      </c>
      <c r="O239" s="119" t="s">
        <v>3658</v>
      </c>
      <c r="P239" s="119"/>
      <c r="AF239" s="27">
        <f t="shared" si="0"/>
        <v>0</v>
      </c>
      <c r="AG239" s="27">
        <f t="shared" si="1"/>
        <v>0</v>
      </c>
      <c r="AH239" s="27">
        <f t="shared" si="2"/>
        <v>0</v>
      </c>
      <c r="AI239" s="27">
        <f t="shared" si="3"/>
        <v>0</v>
      </c>
      <c r="AJ239" s="27">
        <f t="shared" si="4"/>
        <v>9999</v>
      </c>
      <c r="AK239" s="27">
        <f t="shared" si="5"/>
        <v>9999</v>
      </c>
      <c r="AL239" s="27">
        <f t="shared" si="6"/>
        <v>9999</v>
      </c>
      <c r="AM239" s="27">
        <f t="shared" si="7"/>
        <v>9999</v>
      </c>
    </row>
    <row r="240" spans="1:39" ht="35.1" customHeight="1">
      <c r="A240" s="119" t="s">
        <v>28</v>
      </c>
      <c r="B240" s="119" t="s">
        <v>3659</v>
      </c>
      <c r="C240" s="119" t="s">
        <v>519</v>
      </c>
      <c r="D240" s="119" t="s">
        <v>19</v>
      </c>
      <c r="E240" s="119" t="s">
        <v>12</v>
      </c>
      <c r="F240" s="121">
        <v>3</v>
      </c>
      <c r="G240" s="121">
        <v>2</v>
      </c>
      <c r="H240" s="121">
        <v>0</v>
      </c>
      <c r="I240" s="119" t="s">
        <v>519</v>
      </c>
      <c r="J240" s="119"/>
      <c r="K240" s="119" t="s">
        <v>3660</v>
      </c>
      <c r="L240" s="119"/>
      <c r="M240" s="119" t="s">
        <v>519</v>
      </c>
      <c r="N240" s="119" t="s">
        <v>3661</v>
      </c>
      <c r="O240" s="119" t="s">
        <v>3662</v>
      </c>
      <c r="P240" s="119"/>
      <c r="AF240" s="27">
        <f t="shared" si="0"/>
        <v>0</v>
      </c>
      <c r="AG240" s="27">
        <f t="shared" si="1"/>
        <v>0</v>
      </c>
      <c r="AH240" s="27">
        <f t="shared" si="2"/>
        <v>0</v>
      </c>
      <c r="AI240" s="27">
        <f t="shared" si="3"/>
        <v>0</v>
      </c>
      <c r="AJ240" s="27">
        <f t="shared" si="4"/>
        <v>9999</v>
      </c>
      <c r="AK240" s="27">
        <f t="shared" si="5"/>
        <v>9999</v>
      </c>
      <c r="AL240" s="27">
        <f t="shared" si="6"/>
        <v>9999</v>
      </c>
      <c r="AM240" s="27">
        <f t="shared" si="7"/>
        <v>9999</v>
      </c>
    </row>
    <row r="241" spans="1:39" ht="35.1" customHeight="1">
      <c r="A241" s="119" t="s">
        <v>28</v>
      </c>
      <c r="B241" s="119" t="s">
        <v>3663</v>
      </c>
      <c r="C241" s="119" t="s">
        <v>726</v>
      </c>
      <c r="D241" s="119" t="s">
        <v>19</v>
      </c>
      <c r="E241" s="119" t="s">
        <v>12</v>
      </c>
      <c r="F241" s="121">
        <v>4</v>
      </c>
      <c r="G241" s="121">
        <v>2</v>
      </c>
      <c r="H241" s="121">
        <v>0</v>
      </c>
      <c r="I241" s="119" t="s">
        <v>726</v>
      </c>
      <c r="J241" s="119"/>
      <c r="K241" s="119" t="s">
        <v>3664</v>
      </c>
      <c r="L241" s="119"/>
      <c r="M241" s="119" t="s">
        <v>726</v>
      </c>
      <c r="N241" s="119"/>
      <c r="O241" s="119"/>
      <c r="P241" s="119"/>
      <c r="AF241" s="27">
        <f t="shared" si="0"/>
        <v>0</v>
      </c>
      <c r="AG241" s="27">
        <f t="shared" si="1"/>
        <v>0</v>
      </c>
      <c r="AH241" s="27">
        <f t="shared" si="2"/>
        <v>0</v>
      </c>
      <c r="AI241" s="27">
        <f t="shared" si="3"/>
        <v>0</v>
      </c>
      <c r="AJ241" s="27">
        <f t="shared" si="4"/>
        <v>9999</v>
      </c>
      <c r="AK241" s="27">
        <f t="shared" si="5"/>
        <v>9999</v>
      </c>
      <c r="AL241" s="27">
        <f t="shared" si="6"/>
        <v>9999</v>
      </c>
      <c r="AM241" s="27">
        <f t="shared" si="7"/>
        <v>9999</v>
      </c>
    </row>
    <row r="242" spans="1:39" ht="35.1" customHeight="1">
      <c r="A242" s="119" t="s">
        <v>28</v>
      </c>
      <c r="B242" s="119" t="s">
        <v>3665</v>
      </c>
      <c r="C242" s="119" t="s">
        <v>3666</v>
      </c>
      <c r="D242" s="119" t="s">
        <v>19</v>
      </c>
      <c r="E242" s="119" t="s">
        <v>3571</v>
      </c>
      <c r="F242" s="121">
        <v>5</v>
      </c>
      <c r="G242" s="121">
        <v>0</v>
      </c>
      <c r="H242" s="121">
        <v>0</v>
      </c>
      <c r="I242" s="119"/>
      <c r="J242" s="119"/>
      <c r="K242" s="119"/>
      <c r="L242" s="119"/>
      <c r="M242" s="119"/>
      <c r="N242" s="119"/>
      <c r="O242" s="119"/>
      <c r="P242" s="119"/>
      <c r="AF242" s="27">
        <f t="shared" si="0"/>
        <v>0</v>
      </c>
      <c r="AG242" s="27">
        <f t="shared" si="1"/>
        <v>0</v>
      </c>
      <c r="AH242" s="27">
        <f t="shared" si="2"/>
        <v>0</v>
      </c>
      <c r="AI242" s="27">
        <f t="shared" si="3"/>
        <v>0</v>
      </c>
      <c r="AJ242" s="27">
        <f t="shared" si="4"/>
        <v>9999</v>
      </c>
      <c r="AK242" s="27">
        <f t="shared" si="5"/>
        <v>9999</v>
      </c>
      <c r="AL242" s="27">
        <f t="shared" si="6"/>
        <v>9999</v>
      </c>
      <c r="AM242" s="27">
        <f t="shared" si="7"/>
        <v>9999</v>
      </c>
    </row>
    <row r="243" spans="1:39" ht="35.1" customHeight="1">
      <c r="A243" s="119" t="s">
        <v>28</v>
      </c>
      <c r="B243" s="119" t="s">
        <v>3667</v>
      </c>
      <c r="C243" s="119" t="s">
        <v>451</v>
      </c>
      <c r="D243" s="119" t="s">
        <v>14</v>
      </c>
      <c r="E243" s="119" t="s">
        <v>12</v>
      </c>
      <c r="F243" s="121">
        <v>1</v>
      </c>
      <c r="G243" s="121">
        <v>0</v>
      </c>
      <c r="H243" s="121">
        <v>3</v>
      </c>
      <c r="I243" s="119"/>
      <c r="J243" s="119" t="s">
        <v>451</v>
      </c>
      <c r="K243" s="119"/>
      <c r="L243" s="119" t="s">
        <v>3668</v>
      </c>
      <c r="M243" s="119" t="s">
        <v>451</v>
      </c>
      <c r="N243" s="119" t="s">
        <v>3580</v>
      </c>
      <c r="O243" s="119"/>
      <c r="P243" s="119"/>
      <c r="AF243" s="27">
        <f t="shared" si="0"/>
        <v>0</v>
      </c>
      <c r="AG243" s="27">
        <f t="shared" si="1"/>
        <v>0</v>
      </c>
      <c r="AH243" s="27">
        <f t="shared" si="2"/>
        <v>0</v>
      </c>
      <c r="AI243" s="27">
        <f t="shared" si="3"/>
        <v>0</v>
      </c>
      <c r="AJ243" s="27">
        <f t="shared" si="4"/>
        <v>9999</v>
      </c>
      <c r="AK243" s="27">
        <f t="shared" si="5"/>
        <v>9999</v>
      </c>
      <c r="AL243" s="27">
        <f t="shared" si="6"/>
        <v>9999</v>
      </c>
      <c r="AM243" s="27">
        <f t="shared" si="7"/>
        <v>9999</v>
      </c>
    </row>
    <row r="244" spans="1:39" ht="35.1" customHeight="1">
      <c r="A244" s="119" t="s">
        <v>28</v>
      </c>
      <c r="B244" s="119" t="s">
        <v>3669</v>
      </c>
      <c r="C244" s="119" t="s">
        <v>452</v>
      </c>
      <c r="D244" s="119" t="s">
        <v>14</v>
      </c>
      <c r="E244" s="119" t="s">
        <v>12</v>
      </c>
      <c r="F244" s="121">
        <v>2</v>
      </c>
      <c r="G244" s="121">
        <v>0</v>
      </c>
      <c r="H244" s="121">
        <v>3</v>
      </c>
      <c r="I244" s="119"/>
      <c r="J244" s="119" t="s">
        <v>452</v>
      </c>
      <c r="K244" s="119"/>
      <c r="L244" s="119" t="s">
        <v>3670</v>
      </c>
      <c r="M244" s="119" t="s">
        <v>452</v>
      </c>
      <c r="N244" s="119"/>
      <c r="O244" s="119"/>
      <c r="P244" s="119"/>
      <c r="AF244" s="27">
        <f t="shared" si="0"/>
        <v>0</v>
      </c>
      <c r="AG244" s="27">
        <f t="shared" si="1"/>
        <v>0</v>
      </c>
      <c r="AH244" s="27">
        <f t="shared" si="2"/>
        <v>0</v>
      </c>
      <c r="AI244" s="27">
        <f t="shared" si="3"/>
        <v>0</v>
      </c>
      <c r="AJ244" s="27">
        <f t="shared" si="4"/>
        <v>9999</v>
      </c>
      <c r="AK244" s="27">
        <f t="shared" si="5"/>
        <v>9999</v>
      </c>
      <c r="AL244" s="27">
        <f t="shared" si="6"/>
        <v>9999</v>
      </c>
      <c r="AM244" s="27">
        <f t="shared" si="7"/>
        <v>9999</v>
      </c>
    </row>
    <row r="245" spans="1:39" ht="35.1" customHeight="1">
      <c r="A245" s="119" t="s">
        <v>28</v>
      </c>
      <c r="B245" s="119" t="s">
        <v>3671</v>
      </c>
      <c r="C245" s="119" t="s">
        <v>453</v>
      </c>
      <c r="D245" s="119" t="s">
        <v>14</v>
      </c>
      <c r="E245" s="119" t="s">
        <v>12</v>
      </c>
      <c r="F245" s="121">
        <v>3</v>
      </c>
      <c r="G245" s="121">
        <v>0</v>
      </c>
      <c r="H245" s="121">
        <v>2</v>
      </c>
      <c r="I245" s="119"/>
      <c r="J245" s="119" t="s">
        <v>453</v>
      </c>
      <c r="K245" s="119"/>
      <c r="L245" s="119" t="s">
        <v>3672</v>
      </c>
      <c r="M245" s="119" t="s">
        <v>453</v>
      </c>
      <c r="N245" s="119"/>
      <c r="O245" s="119"/>
      <c r="P245" s="119"/>
      <c r="AF245" s="27">
        <f t="shared" si="0"/>
        <v>0</v>
      </c>
      <c r="AG245" s="27">
        <f t="shared" si="1"/>
        <v>0</v>
      </c>
      <c r="AH245" s="27">
        <f t="shared" si="2"/>
        <v>0</v>
      </c>
      <c r="AI245" s="27">
        <f t="shared" si="3"/>
        <v>0</v>
      </c>
      <c r="AJ245" s="27">
        <f t="shared" si="4"/>
        <v>9999</v>
      </c>
      <c r="AK245" s="27">
        <f t="shared" si="5"/>
        <v>9999</v>
      </c>
      <c r="AL245" s="27">
        <f t="shared" si="6"/>
        <v>9999</v>
      </c>
      <c r="AM245" s="27">
        <f t="shared" si="7"/>
        <v>9999</v>
      </c>
    </row>
    <row r="246" spans="1:39" ht="35.1" customHeight="1">
      <c r="A246" s="119" t="s">
        <v>28</v>
      </c>
      <c r="B246" s="119" t="s">
        <v>3673</v>
      </c>
      <c r="C246" s="119" t="s">
        <v>454</v>
      </c>
      <c r="D246" s="119" t="s">
        <v>14</v>
      </c>
      <c r="E246" s="119" t="s">
        <v>12</v>
      </c>
      <c r="F246" s="121">
        <v>4</v>
      </c>
      <c r="G246" s="121">
        <v>0</v>
      </c>
      <c r="H246" s="121">
        <v>2</v>
      </c>
      <c r="I246" s="119"/>
      <c r="J246" s="119" t="s">
        <v>454</v>
      </c>
      <c r="K246" s="119"/>
      <c r="L246" s="119" t="s">
        <v>3674</v>
      </c>
      <c r="M246" s="119" t="s">
        <v>454</v>
      </c>
      <c r="N246" s="119"/>
      <c r="O246" s="119"/>
      <c r="P246" s="119"/>
      <c r="AF246" s="27">
        <f t="shared" si="0"/>
        <v>0</v>
      </c>
      <c r="AG246" s="27">
        <f t="shared" si="1"/>
        <v>0</v>
      </c>
      <c r="AH246" s="27">
        <f t="shared" si="2"/>
        <v>0</v>
      </c>
      <c r="AI246" s="27">
        <f t="shared" si="3"/>
        <v>0</v>
      </c>
      <c r="AJ246" s="27">
        <f t="shared" si="4"/>
        <v>9999</v>
      </c>
      <c r="AK246" s="27">
        <f t="shared" si="5"/>
        <v>9999</v>
      </c>
      <c r="AL246" s="27">
        <f t="shared" si="6"/>
        <v>9999</v>
      </c>
      <c r="AM246" s="27">
        <f t="shared" si="7"/>
        <v>9999</v>
      </c>
    </row>
    <row r="247" spans="1:39" ht="35.1" customHeight="1">
      <c r="A247" s="119" t="s">
        <v>28</v>
      </c>
      <c r="B247" s="119" t="s">
        <v>3675</v>
      </c>
      <c r="C247" s="119" t="s">
        <v>3676</v>
      </c>
      <c r="D247" s="119" t="s">
        <v>14</v>
      </c>
      <c r="E247" s="119" t="s">
        <v>3571</v>
      </c>
      <c r="F247" s="121">
        <v>5</v>
      </c>
      <c r="G247" s="121">
        <v>0</v>
      </c>
      <c r="H247" s="121">
        <v>0</v>
      </c>
      <c r="I247" s="119"/>
      <c r="J247" s="119"/>
      <c r="K247" s="119"/>
      <c r="L247" s="119"/>
      <c r="M247" s="119"/>
      <c r="N247" s="119"/>
      <c r="O247" s="119"/>
      <c r="P247" s="119"/>
      <c r="AF247" s="27">
        <f t="shared" si="0"/>
        <v>0</v>
      </c>
      <c r="AG247" s="27">
        <f t="shared" si="1"/>
        <v>0</v>
      </c>
      <c r="AH247" s="27">
        <f t="shared" si="2"/>
        <v>0</v>
      </c>
      <c r="AI247" s="27">
        <f t="shared" si="3"/>
        <v>0</v>
      </c>
      <c r="AJ247" s="27">
        <f t="shared" si="4"/>
        <v>9999</v>
      </c>
      <c r="AK247" s="27">
        <f t="shared" si="5"/>
        <v>9999</v>
      </c>
      <c r="AL247" s="27">
        <f t="shared" si="6"/>
        <v>9999</v>
      </c>
      <c r="AM247" s="27">
        <f t="shared" si="7"/>
        <v>9999</v>
      </c>
    </row>
    <row r="248" spans="1:39" ht="35.1" customHeight="1">
      <c r="A248" s="119" t="s">
        <v>30</v>
      </c>
      <c r="B248" s="119" t="s">
        <v>3677</v>
      </c>
      <c r="C248" s="119" t="s">
        <v>468</v>
      </c>
      <c r="D248" s="119" t="s">
        <v>19</v>
      </c>
      <c r="E248" s="119" t="s">
        <v>12</v>
      </c>
      <c r="F248" s="121">
        <v>1</v>
      </c>
      <c r="G248" s="121">
        <v>3</v>
      </c>
      <c r="H248" s="121">
        <v>0</v>
      </c>
      <c r="I248" s="119" t="s">
        <v>468</v>
      </c>
      <c r="J248" s="119"/>
      <c r="K248" s="119" t="s">
        <v>3678</v>
      </c>
      <c r="L248" s="119"/>
      <c r="M248" s="119" t="s">
        <v>468</v>
      </c>
      <c r="N248" s="119" t="s">
        <v>3679</v>
      </c>
      <c r="O248" s="119"/>
      <c r="P248" s="119"/>
      <c r="AF248" s="27">
        <f t="shared" si="0"/>
        <v>0</v>
      </c>
      <c r="AG248" s="27">
        <f t="shared" si="1"/>
        <v>0</v>
      </c>
      <c r="AH248" s="27">
        <f t="shared" si="2"/>
        <v>0</v>
      </c>
      <c r="AI248" s="27">
        <f t="shared" si="3"/>
        <v>0</v>
      </c>
      <c r="AJ248" s="27">
        <f t="shared" si="4"/>
        <v>9999</v>
      </c>
      <c r="AK248" s="27">
        <f t="shared" si="5"/>
        <v>9999</v>
      </c>
      <c r="AL248" s="27">
        <f t="shared" si="6"/>
        <v>9999</v>
      </c>
      <c r="AM248" s="27">
        <f t="shared" si="7"/>
        <v>9999</v>
      </c>
    </row>
    <row r="249" spans="1:39" ht="35.1" customHeight="1">
      <c r="A249" s="119" t="s">
        <v>30</v>
      </c>
      <c r="B249" s="119" t="s">
        <v>3680</v>
      </c>
      <c r="C249" s="119" t="s">
        <v>469</v>
      </c>
      <c r="D249" s="119" t="s">
        <v>19</v>
      </c>
      <c r="E249" s="119" t="s">
        <v>12</v>
      </c>
      <c r="F249" s="121">
        <v>2</v>
      </c>
      <c r="G249" s="121">
        <v>3</v>
      </c>
      <c r="H249" s="121">
        <v>0</v>
      </c>
      <c r="I249" s="119" t="s">
        <v>469</v>
      </c>
      <c r="J249" s="119"/>
      <c r="K249" s="119" t="s">
        <v>3681</v>
      </c>
      <c r="L249" s="119"/>
      <c r="M249" s="119" t="s">
        <v>469</v>
      </c>
      <c r="N249" s="119" t="s">
        <v>3682</v>
      </c>
      <c r="O249" s="119" t="s">
        <v>391</v>
      </c>
      <c r="P249" s="119"/>
      <c r="AF249" s="27">
        <f t="shared" si="0"/>
        <v>0</v>
      </c>
      <c r="AG249" s="27">
        <f t="shared" si="1"/>
        <v>0</v>
      </c>
      <c r="AH249" s="27">
        <f t="shared" si="2"/>
        <v>0</v>
      </c>
      <c r="AI249" s="27">
        <f t="shared" si="3"/>
        <v>0</v>
      </c>
      <c r="AJ249" s="27">
        <f t="shared" si="4"/>
        <v>9999</v>
      </c>
      <c r="AK249" s="27">
        <f t="shared" si="5"/>
        <v>9999</v>
      </c>
      <c r="AL249" s="27">
        <f t="shared" si="6"/>
        <v>9999</v>
      </c>
      <c r="AM249" s="27">
        <f t="shared" si="7"/>
        <v>9999</v>
      </c>
    </row>
    <row r="250" spans="1:39" ht="35.1" customHeight="1">
      <c r="A250" s="119" t="s">
        <v>30</v>
      </c>
      <c r="B250" s="119" t="s">
        <v>3683</v>
      </c>
      <c r="C250" s="119" t="s">
        <v>1482</v>
      </c>
      <c r="D250" s="119" t="s">
        <v>19</v>
      </c>
      <c r="E250" s="119" t="s">
        <v>12</v>
      </c>
      <c r="F250" s="121">
        <v>3</v>
      </c>
      <c r="G250" s="121">
        <v>2</v>
      </c>
      <c r="H250" s="121">
        <v>0</v>
      </c>
      <c r="I250" s="119" t="s">
        <v>1482</v>
      </c>
      <c r="J250" s="119"/>
      <c r="K250" s="119" t="s">
        <v>3684</v>
      </c>
      <c r="L250" s="119"/>
      <c r="M250" s="119" t="s">
        <v>1482</v>
      </c>
      <c r="N250" s="119" t="s">
        <v>3685</v>
      </c>
      <c r="O250" s="119" t="s">
        <v>3686</v>
      </c>
      <c r="P250" s="119" t="s">
        <v>3687</v>
      </c>
      <c r="AF250" s="27">
        <f t="shared" si="0"/>
        <v>0</v>
      </c>
      <c r="AG250" s="27">
        <f t="shared" si="1"/>
        <v>0</v>
      </c>
      <c r="AH250" s="27">
        <f t="shared" si="2"/>
        <v>0</v>
      </c>
      <c r="AI250" s="27">
        <f t="shared" si="3"/>
        <v>0</v>
      </c>
      <c r="AJ250" s="27">
        <f t="shared" si="4"/>
        <v>9999</v>
      </c>
      <c r="AK250" s="27">
        <f t="shared" si="5"/>
        <v>9999</v>
      </c>
      <c r="AL250" s="27">
        <f t="shared" si="6"/>
        <v>9999</v>
      </c>
      <c r="AM250" s="27">
        <f t="shared" si="7"/>
        <v>9999</v>
      </c>
    </row>
    <row r="251" spans="1:39" ht="35.1" customHeight="1">
      <c r="A251" s="119" t="s">
        <v>30</v>
      </c>
      <c r="B251" s="119" t="s">
        <v>3688</v>
      </c>
      <c r="C251" s="119" t="s">
        <v>393</v>
      </c>
      <c r="D251" s="119" t="s">
        <v>19</v>
      </c>
      <c r="E251" s="119" t="s">
        <v>12</v>
      </c>
      <c r="F251" s="121">
        <v>4</v>
      </c>
      <c r="G251" s="121">
        <v>2</v>
      </c>
      <c r="H251" s="121">
        <v>0</v>
      </c>
      <c r="I251" s="119" t="s">
        <v>393</v>
      </c>
      <c r="J251" s="119"/>
      <c r="K251" s="119" t="s">
        <v>3689</v>
      </c>
      <c r="L251" s="119"/>
      <c r="M251" s="119" t="s">
        <v>393</v>
      </c>
      <c r="N251" s="119"/>
      <c r="O251" s="119"/>
      <c r="P251" s="119"/>
      <c r="AF251" s="27">
        <f t="shared" si="0"/>
        <v>0</v>
      </c>
      <c r="AG251" s="27">
        <f t="shared" si="1"/>
        <v>0</v>
      </c>
      <c r="AH251" s="27">
        <f t="shared" si="2"/>
        <v>0</v>
      </c>
      <c r="AI251" s="27">
        <f t="shared" si="3"/>
        <v>0</v>
      </c>
      <c r="AJ251" s="27">
        <f t="shared" si="4"/>
        <v>9999</v>
      </c>
      <c r="AK251" s="27">
        <f t="shared" si="5"/>
        <v>9999</v>
      </c>
      <c r="AL251" s="27">
        <f t="shared" si="6"/>
        <v>9999</v>
      </c>
      <c r="AM251" s="27">
        <f t="shared" si="7"/>
        <v>9999</v>
      </c>
    </row>
    <row r="252" spans="1:39" ht="35.1" customHeight="1">
      <c r="A252" s="119" t="s">
        <v>30</v>
      </c>
      <c r="B252" s="119" t="s">
        <v>3690</v>
      </c>
      <c r="C252" s="119" t="s">
        <v>3691</v>
      </c>
      <c r="D252" s="119" t="s">
        <v>19</v>
      </c>
      <c r="E252" s="119" t="s">
        <v>3571</v>
      </c>
      <c r="F252" s="121">
        <v>5</v>
      </c>
      <c r="G252" s="121">
        <v>0</v>
      </c>
      <c r="H252" s="121">
        <v>0</v>
      </c>
      <c r="I252" s="119"/>
      <c r="J252" s="119"/>
      <c r="K252" s="119"/>
      <c r="L252" s="119"/>
      <c r="M252" s="119"/>
      <c r="N252" s="119"/>
      <c r="O252" s="119"/>
      <c r="P252" s="119"/>
      <c r="AF252" s="27">
        <f t="shared" ref="AF252:AF315" si="8">IF(AND($A252=$B$20,$D252="PRO",$E252="POS"),IF(SUMPRODUCT(--($M252:$AE252&lt;&gt;""),--(((ISNUMBER(SEARCH($M252:$AE252,$B$5)))+(ISNUMBER(SEARCH(SUBSTITUTE($M252:$AE252," ",""),SUBSTITUTE($B$5," ","")))))&gt;0))&gt;0,$G252,0),0)</f>
        <v>0</v>
      </c>
      <c r="AG252" s="27">
        <f t="shared" ref="AG252:AG315" si="9">IF(AND($A252=$B$20,$D252="PRO",$E252="POS"),IF(SUMPRODUCT(--($M252:$AE252&lt;&gt;""),--(((ISNUMBER(SEARCH($M252:$AE252,$B$5&amp;" "&amp;$B$10)))+(ISNUMBER(SEARCH(SUBSTITUTE($M252:$AE252," ",""),SUBSTITUTE($B$5&amp;" "&amp;$B$10," ","")))))&gt;0))&gt;0,$G252,0),0)</f>
        <v>0</v>
      </c>
      <c r="AH252" s="27">
        <f t="shared" ref="AH252:AH315" si="10">IF(AND($A252=$B$20,$D252="CFA",$E252="POS"),IF(SUMPRODUCT(--($M252:$AE252&lt;&gt;""),--(((ISNUMBER(SEARCH($M252:$AE252,$D$5)))+(ISNUMBER(SEARCH(SUBSTITUTE($M252:$AE252," ",""),SUBSTITUTE($D$5," ","")))))&gt;0))&gt;0,$H252,0),0)</f>
        <v>0</v>
      </c>
      <c r="AI252" s="27">
        <f t="shared" ref="AI252:AI315" si="11">IF(AND($A252=$B$20,$D252="CFA",$E252="POS"),IF(SUMPRODUCT(--($M252:$AE252&lt;&gt;""),--(((ISNUMBER(SEARCH($M252:$AE252,$D$5&amp;" "&amp;$D$10)))+(ISNUMBER(SEARCH(SUBSTITUTE($M252:$AE252," ",""),SUBSTITUTE($D$5&amp;" "&amp;$D$10," ","")))))&gt;0))&gt;0,$H252,0),0)</f>
        <v>0</v>
      </c>
      <c r="AJ252" s="27">
        <f t="shared" ref="AJ252:AJ315" si="12">IF(AND($A252=$B$20,$D252="PRO",$E252="POS",$AF252=0),$F252,9999)</f>
        <v>9999</v>
      </c>
      <c r="AK252" s="27">
        <f t="shared" ref="AK252:AK315" si="13">IF(AND($A252=$B$20,$D252="PRO",$E252="POS",$AG252=0),$F252,9999)</f>
        <v>9999</v>
      </c>
      <c r="AL252" s="27">
        <f t="shared" ref="AL252:AL315" si="14">IF(AND($A252=$B$20,$D252="CFA",$E252="POS",$AH252=0),$F252,9999)</f>
        <v>9999</v>
      </c>
      <c r="AM252" s="27">
        <f t="shared" ref="AM252:AM315" si="15">IF(AND($A252=$B$20,$D252="CFA",$E252="POS",$AI252=0),$F252,9999)</f>
        <v>9999</v>
      </c>
    </row>
    <row r="253" spans="1:39" ht="35.1" customHeight="1">
      <c r="A253" s="119" t="s">
        <v>30</v>
      </c>
      <c r="B253" s="119" t="s">
        <v>3692</v>
      </c>
      <c r="C253" s="119" t="s">
        <v>466</v>
      </c>
      <c r="D253" s="119" t="s">
        <v>14</v>
      </c>
      <c r="E253" s="119" t="s">
        <v>12</v>
      </c>
      <c r="F253" s="121">
        <v>1</v>
      </c>
      <c r="G253" s="121">
        <v>0</v>
      </c>
      <c r="H253" s="121">
        <v>3</v>
      </c>
      <c r="I253" s="119"/>
      <c r="J253" s="119" t="s">
        <v>466</v>
      </c>
      <c r="K253" s="119"/>
      <c r="L253" s="119" t="s">
        <v>3693</v>
      </c>
      <c r="M253" s="119" t="s">
        <v>466</v>
      </c>
      <c r="N253" s="119"/>
      <c r="O253" s="119"/>
      <c r="P253" s="119"/>
      <c r="AF253" s="27">
        <f t="shared" si="8"/>
        <v>0</v>
      </c>
      <c r="AG253" s="27">
        <f t="shared" si="9"/>
        <v>0</v>
      </c>
      <c r="AH253" s="27">
        <f t="shared" si="10"/>
        <v>0</v>
      </c>
      <c r="AI253" s="27">
        <f t="shared" si="11"/>
        <v>0</v>
      </c>
      <c r="AJ253" s="27">
        <f t="shared" si="12"/>
        <v>9999</v>
      </c>
      <c r="AK253" s="27">
        <f t="shared" si="13"/>
        <v>9999</v>
      </c>
      <c r="AL253" s="27">
        <f t="shared" si="14"/>
        <v>9999</v>
      </c>
      <c r="AM253" s="27">
        <f t="shared" si="15"/>
        <v>9999</v>
      </c>
    </row>
    <row r="254" spans="1:39" ht="35.1" customHeight="1">
      <c r="A254" s="119" t="s">
        <v>30</v>
      </c>
      <c r="B254" s="119" t="s">
        <v>3694</v>
      </c>
      <c r="C254" s="119" t="s">
        <v>467</v>
      </c>
      <c r="D254" s="119" t="s">
        <v>14</v>
      </c>
      <c r="E254" s="119" t="s">
        <v>12</v>
      </c>
      <c r="F254" s="121">
        <v>2</v>
      </c>
      <c r="G254" s="121">
        <v>0</v>
      </c>
      <c r="H254" s="121">
        <v>3</v>
      </c>
      <c r="I254" s="119"/>
      <c r="J254" s="119" t="s">
        <v>467</v>
      </c>
      <c r="K254" s="119"/>
      <c r="L254" s="119" t="s">
        <v>3695</v>
      </c>
      <c r="M254" s="119" t="s">
        <v>467</v>
      </c>
      <c r="N254" s="119"/>
      <c r="O254" s="119"/>
      <c r="P254" s="119"/>
      <c r="AF254" s="27">
        <f t="shared" si="8"/>
        <v>0</v>
      </c>
      <c r="AG254" s="27">
        <f t="shared" si="9"/>
        <v>0</v>
      </c>
      <c r="AH254" s="27">
        <f t="shared" si="10"/>
        <v>0</v>
      </c>
      <c r="AI254" s="27">
        <f t="shared" si="11"/>
        <v>0</v>
      </c>
      <c r="AJ254" s="27">
        <f t="shared" si="12"/>
        <v>9999</v>
      </c>
      <c r="AK254" s="27">
        <f t="shared" si="13"/>
        <v>9999</v>
      </c>
      <c r="AL254" s="27">
        <f t="shared" si="14"/>
        <v>9999</v>
      </c>
      <c r="AM254" s="27">
        <f t="shared" si="15"/>
        <v>9999</v>
      </c>
    </row>
    <row r="255" spans="1:39" ht="35.1" customHeight="1">
      <c r="A255" s="119" t="s">
        <v>30</v>
      </c>
      <c r="B255" s="119" t="s">
        <v>3696</v>
      </c>
      <c r="C255" s="119" t="s">
        <v>391</v>
      </c>
      <c r="D255" s="119" t="s">
        <v>14</v>
      </c>
      <c r="E255" s="119" t="s">
        <v>12</v>
      </c>
      <c r="F255" s="121">
        <v>3</v>
      </c>
      <c r="G255" s="121">
        <v>0</v>
      </c>
      <c r="H255" s="121">
        <v>2</v>
      </c>
      <c r="I255" s="119"/>
      <c r="J255" s="119" t="s">
        <v>391</v>
      </c>
      <c r="K255" s="119"/>
      <c r="L255" s="119" t="s">
        <v>3561</v>
      </c>
      <c r="M255" s="119" t="s">
        <v>391</v>
      </c>
      <c r="N255" s="119"/>
      <c r="O255" s="119"/>
      <c r="P255" s="119"/>
      <c r="AF255" s="27">
        <f t="shared" si="8"/>
        <v>0</v>
      </c>
      <c r="AG255" s="27">
        <f t="shared" si="9"/>
        <v>0</v>
      </c>
      <c r="AH255" s="27">
        <f t="shared" si="10"/>
        <v>0</v>
      </c>
      <c r="AI255" s="27">
        <f t="shared" si="11"/>
        <v>0</v>
      </c>
      <c r="AJ255" s="27">
        <f t="shared" si="12"/>
        <v>9999</v>
      </c>
      <c r="AK255" s="27">
        <f t="shared" si="13"/>
        <v>9999</v>
      </c>
      <c r="AL255" s="27">
        <f t="shared" si="14"/>
        <v>9999</v>
      </c>
      <c r="AM255" s="27">
        <f t="shared" si="15"/>
        <v>9999</v>
      </c>
    </row>
    <row r="256" spans="1:39" ht="35.1" customHeight="1">
      <c r="A256" s="119" t="s">
        <v>30</v>
      </c>
      <c r="B256" s="119" t="s">
        <v>3697</v>
      </c>
      <c r="C256" s="119" t="s">
        <v>392</v>
      </c>
      <c r="D256" s="119" t="s">
        <v>14</v>
      </c>
      <c r="E256" s="119" t="s">
        <v>12</v>
      </c>
      <c r="F256" s="121">
        <v>4</v>
      </c>
      <c r="G256" s="121">
        <v>0</v>
      </c>
      <c r="H256" s="121">
        <v>2</v>
      </c>
      <c r="I256" s="119"/>
      <c r="J256" s="119" t="s">
        <v>392</v>
      </c>
      <c r="K256" s="119"/>
      <c r="L256" s="119" t="s">
        <v>3566</v>
      </c>
      <c r="M256" s="119" t="s">
        <v>392</v>
      </c>
      <c r="N256" s="119"/>
      <c r="O256" s="119"/>
      <c r="P256" s="119"/>
      <c r="AF256" s="27">
        <f t="shared" si="8"/>
        <v>0</v>
      </c>
      <c r="AG256" s="27">
        <f t="shared" si="9"/>
        <v>0</v>
      </c>
      <c r="AH256" s="27">
        <f t="shared" si="10"/>
        <v>0</v>
      </c>
      <c r="AI256" s="27">
        <f t="shared" si="11"/>
        <v>0</v>
      </c>
      <c r="AJ256" s="27">
        <f t="shared" si="12"/>
        <v>9999</v>
      </c>
      <c r="AK256" s="27">
        <f t="shared" si="13"/>
        <v>9999</v>
      </c>
      <c r="AL256" s="27">
        <f t="shared" si="14"/>
        <v>9999</v>
      </c>
      <c r="AM256" s="27">
        <f t="shared" si="15"/>
        <v>9999</v>
      </c>
    </row>
    <row r="257" spans="1:39" ht="35.1" customHeight="1">
      <c r="A257" s="119" t="s">
        <v>30</v>
      </c>
      <c r="B257" s="119" t="s">
        <v>3698</v>
      </c>
      <c r="C257" s="119" t="s">
        <v>3699</v>
      </c>
      <c r="D257" s="119" t="s">
        <v>14</v>
      </c>
      <c r="E257" s="119" t="s">
        <v>3571</v>
      </c>
      <c r="F257" s="121">
        <v>5</v>
      </c>
      <c r="G257" s="121">
        <v>0</v>
      </c>
      <c r="H257" s="121">
        <v>0</v>
      </c>
      <c r="I257" s="119"/>
      <c r="J257" s="119"/>
      <c r="K257" s="119"/>
      <c r="L257" s="119"/>
      <c r="M257" s="119"/>
      <c r="N257" s="119"/>
      <c r="O257" s="119"/>
      <c r="P257" s="119"/>
      <c r="AF257" s="27">
        <f t="shared" si="8"/>
        <v>0</v>
      </c>
      <c r="AG257" s="27">
        <f t="shared" si="9"/>
        <v>0</v>
      </c>
      <c r="AH257" s="27">
        <f t="shared" si="10"/>
        <v>0</v>
      </c>
      <c r="AI257" s="27">
        <f t="shared" si="11"/>
        <v>0</v>
      </c>
      <c r="AJ257" s="27">
        <f t="shared" si="12"/>
        <v>9999</v>
      </c>
      <c r="AK257" s="27">
        <f t="shared" si="13"/>
        <v>9999</v>
      </c>
      <c r="AL257" s="27">
        <f t="shared" si="14"/>
        <v>9999</v>
      </c>
      <c r="AM257" s="27">
        <f t="shared" si="15"/>
        <v>9999</v>
      </c>
    </row>
    <row r="258" spans="1:39" ht="35.1" customHeight="1">
      <c r="A258" s="119" t="s">
        <v>33</v>
      </c>
      <c r="B258" s="119" t="s">
        <v>3700</v>
      </c>
      <c r="C258" s="119" t="s">
        <v>481</v>
      </c>
      <c r="D258" s="119" t="s">
        <v>19</v>
      </c>
      <c r="E258" s="119" t="s">
        <v>12</v>
      </c>
      <c r="F258" s="121">
        <v>1</v>
      </c>
      <c r="G258" s="121">
        <v>3</v>
      </c>
      <c r="H258" s="121">
        <v>0</v>
      </c>
      <c r="I258" s="119" t="s">
        <v>481</v>
      </c>
      <c r="J258" s="119"/>
      <c r="K258" s="119" t="s">
        <v>3701</v>
      </c>
      <c r="L258" s="119"/>
      <c r="M258" s="119" t="s">
        <v>481</v>
      </c>
      <c r="N258" s="119" t="s">
        <v>724</v>
      </c>
      <c r="O258" s="119" t="s">
        <v>641</v>
      </c>
      <c r="P258" s="119"/>
      <c r="AF258" s="27">
        <f t="shared" si="8"/>
        <v>0</v>
      </c>
      <c r="AG258" s="27">
        <f t="shared" si="9"/>
        <v>0</v>
      </c>
      <c r="AH258" s="27">
        <f t="shared" si="10"/>
        <v>0</v>
      </c>
      <c r="AI258" s="27">
        <f t="shared" si="11"/>
        <v>0</v>
      </c>
      <c r="AJ258" s="27">
        <f t="shared" si="12"/>
        <v>9999</v>
      </c>
      <c r="AK258" s="27">
        <f t="shared" si="13"/>
        <v>9999</v>
      </c>
      <c r="AL258" s="27">
        <f t="shared" si="14"/>
        <v>9999</v>
      </c>
      <c r="AM258" s="27">
        <f t="shared" si="15"/>
        <v>9999</v>
      </c>
    </row>
    <row r="259" spans="1:39" ht="35.1" customHeight="1">
      <c r="A259" s="119" t="s">
        <v>33</v>
      </c>
      <c r="B259" s="119" t="s">
        <v>3702</v>
      </c>
      <c r="C259" s="119" t="s">
        <v>482</v>
      </c>
      <c r="D259" s="119" t="s">
        <v>19</v>
      </c>
      <c r="E259" s="119" t="s">
        <v>12</v>
      </c>
      <c r="F259" s="121">
        <v>2</v>
      </c>
      <c r="G259" s="121">
        <v>3</v>
      </c>
      <c r="H259" s="121">
        <v>0</v>
      </c>
      <c r="I259" s="119" t="s">
        <v>482</v>
      </c>
      <c r="J259" s="119"/>
      <c r="K259" s="119" t="s">
        <v>3703</v>
      </c>
      <c r="L259" s="119"/>
      <c r="M259" s="119" t="s">
        <v>482</v>
      </c>
      <c r="N259" s="119"/>
      <c r="O259" s="119"/>
      <c r="P259" s="119"/>
      <c r="AF259" s="27">
        <f t="shared" si="8"/>
        <v>0</v>
      </c>
      <c r="AG259" s="27">
        <f t="shared" si="9"/>
        <v>0</v>
      </c>
      <c r="AH259" s="27">
        <f t="shared" si="10"/>
        <v>0</v>
      </c>
      <c r="AI259" s="27">
        <f t="shared" si="11"/>
        <v>0</v>
      </c>
      <c r="AJ259" s="27">
        <f t="shared" si="12"/>
        <v>9999</v>
      </c>
      <c r="AK259" s="27">
        <f t="shared" si="13"/>
        <v>9999</v>
      </c>
      <c r="AL259" s="27">
        <f t="shared" si="14"/>
        <v>9999</v>
      </c>
      <c r="AM259" s="27">
        <f t="shared" si="15"/>
        <v>9999</v>
      </c>
    </row>
    <row r="260" spans="1:39" ht="35.1" customHeight="1">
      <c r="A260" s="119" t="s">
        <v>33</v>
      </c>
      <c r="B260" s="119" t="s">
        <v>3704</v>
      </c>
      <c r="C260" s="119" t="s">
        <v>2162</v>
      </c>
      <c r="D260" s="119" t="s">
        <v>19</v>
      </c>
      <c r="E260" s="119" t="s">
        <v>12</v>
      </c>
      <c r="F260" s="121">
        <v>3</v>
      </c>
      <c r="G260" s="121">
        <v>2</v>
      </c>
      <c r="H260" s="121">
        <v>0</v>
      </c>
      <c r="I260" s="119" t="s">
        <v>2162</v>
      </c>
      <c r="J260" s="119"/>
      <c r="K260" s="119" t="s">
        <v>3705</v>
      </c>
      <c r="L260" s="119"/>
      <c r="M260" s="119" t="s">
        <v>2162</v>
      </c>
      <c r="N260" s="119" t="s">
        <v>3706</v>
      </c>
      <c r="O260" s="119" t="s">
        <v>1313</v>
      </c>
      <c r="P260" s="119" t="s">
        <v>3707</v>
      </c>
      <c r="AF260" s="27">
        <f t="shared" si="8"/>
        <v>0</v>
      </c>
      <c r="AG260" s="27">
        <f t="shared" si="9"/>
        <v>0</v>
      </c>
      <c r="AH260" s="27">
        <f t="shared" si="10"/>
        <v>0</v>
      </c>
      <c r="AI260" s="27">
        <f t="shared" si="11"/>
        <v>0</v>
      </c>
      <c r="AJ260" s="27">
        <f t="shared" si="12"/>
        <v>9999</v>
      </c>
      <c r="AK260" s="27">
        <f t="shared" si="13"/>
        <v>9999</v>
      </c>
      <c r="AL260" s="27">
        <f t="shared" si="14"/>
        <v>9999</v>
      </c>
      <c r="AM260" s="27">
        <f t="shared" si="15"/>
        <v>9999</v>
      </c>
    </row>
    <row r="261" spans="1:39" ht="35.1" customHeight="1">
      <c r="A261" s="119" t="s">
        <v>33</v>
      </c>
      <c r="B261" s="119" t="s">
        <v>3708</v>
      </c>
      <c r="C261" s="119" t="s">
        <v>1685</v>
      </c>
      <c r="D261" s="119" t="s">
        <v>19</v>
      </c>
      <c r="E261" s="119" t="s">
        <v>12</v>
      </c>
      <c r="F261" s="121">
        <v>4</v>
      </c>
      <c r="G261" s="121">
        <v>2</v>
      </c>
      <c r="H261" s="121">
        <v>0</v>
      </c>
      <c r="I261" s="119" t="s">
        <v>1685</v>
      </c>
      <c r="J261" s="119"/>
      <c r="K261" s="119" t="s">
        <v>3557</v>
      </c>
      <c r="L261" s="119"/>
      <c r="M261" s="119" t="s">
        <v>1685</v>
      </c>
      <c r="N261" s="119"/>
      <c r="O261" s="119"/>
      <c r="P261" s="119"/>
      <c r="AF261" s="27">
        <f t="shared" si="8"/>
        <v>0</v>
      </c>
      <c r="AG261" s="27">
        <f t="shared" si="9"/>
        <v>0</v>
      </c>
      <c r="AH261" s="27">
        <f t="shared" si="10"/>
        <v>0</v>
      </c>
      <c r="AI261" s="27">
        <f t="shared" si="11"/>
        <v>0</v>
      </c>
      <c r="AJ261" s="27">
        <f t="shared" si="12"/>
        <v>9999</v>
      </c>
      <c r="AK261" s="27">
        <f t="shared" si="13"/>
        <v>9999</v>
      </c>
      <c r="AL261" s="27">
        <f t="shared" si="14"/>
        <v>9999</v>
      </c>
      <c r="AM261" s="27">
        <f t="shared" si="15"/>
        <v>9999</v>
      </c>
    </row>
    <row r="262" spans="1:39" ht="35.1" customHeight="1">
      <c r="A262" s="119" t="s">
        <v>33</v>
      </c>
      <c r="B262" s="119" t="s">
        <v>3709</v>
      </c>
      <c r="C262" s="119" t="s">
        <v>3710</v>
      </c>
      <c r="D262" s="119" t="s">
        <v>19</v>
      </c>
      <c r="E262" s="119" t="s">
        <v>3571</v>
      </c>
      <c r="F262" s="121">
        <v>5</v>
      </c>
      <c r="G262" s="121">
        <v>0</v>
      </c>
      <c r="H262" s="121">
        <v>0</v>
      </c>
      <c r="I262" s="119"/>
      <c r="J262" s="119"/>
      <c r="K262" s="119"/>
      <c r="L262" s="119"/>
      <c r="M262" s="119"/>
      <c r="N262" s="119"/>
      <c r="O262" s="119"/>
      <c r="P262" s="119"/>
      <c r="AF262" s="27">
        <f t="shared" si="8"/>
        <v>0</v>
      </c>
      <c r="AG262" s="27">
        <f t="shared" si="9"/>
        <v>0</v>
      </c>
      <c r="AH262" s="27">
        <f t="shared" si="10"/>
        <v>0</v>
      </c>
      <c r="AI262" s="27">
        <f t="shared" si="11"/>
        <v>0</v>
      </c>
      <c r="AJ262" s="27">
        <f t="shared" si="12"/>
        <v>9999</v>
      </c>
      <c r="AK262" s="27">
        <f t="shared" si="13"/>
        <v>9999</v>
      </c>
      <c r="AL262" s="27">
        <f t="shared" si="14"/>
        <v>9999</v>
      </c>
      <c r="AM262" s="27">
        <f t="shared" si="15"/>
        <v>9999</v>
      </c>
    </row>
    <row r="263" spans="1:39" ht="35.1" customHeight="1">
      <c r="A263" s="119" t="s">
        <v>33</v>
      </c>
      <c r="B263" s="119" t="s">
        <v>3711</v>
      </c>
      <c r="C263" s="119" t="s">
        <v>479</v>
      </c>
      <c r="D263" s="119" t="s">
        <v>14</v>
      </c>
      <c r="E263" s="119" t="s">
        <v>12</v>
      </c>
      <c r="F263" s="121">
        <v>1</v>
      </c>
      <c r="G263" s="121">
        <v>0</v>
      </c>
      <c r="H263" s="121">
        <v>3</v>
      </c>
      <c r="I263" s="119"/>
      <c r="J263" s="119" t="s">
        <v>479</v>
      </c>
      <c r="K263" s="119"/>
      <c r="L263" s="119" t="s">
        <v>3712</v>
      </c>
      <c r="M263" s="119" t="s">
        <v>479</v>
      </c>
      <c r="N263" s="119"/>
      <c r="O263" s="119"/>
      <c r="P263" s="119"/>
      <c r="AF263" s="27">
        <f t="shared" si="8"/>
        <v>0</v>
      </c>
      <c r="AG263" s="27">
        <f t="shared" si="9"/>
        <v>0</v>
      </c>
      <c r="AH263" s="27">
        <f t="shared" si="10"/>
        <v>0</v>
      </c>
      <c r="AI263" s="27">
        <f t="shared" si="11"/>
        <v>0</v>
      </c>
      <c r="AJ263" s="27">
        <f t="shared" si="12"/>
        <v>9999</v>
      </c>
      <c r="AK263" s="27">
        <f t="shared" si="13"/>
        <v>9999</v>
      </c>
      <c r="AL263" s="27">
        <f t="shared" si="14"/>
        <v>9999</v>
      </c>
      <c r="AM263" s="27">
        <f t="shared" si="15"/>
        <v>9999</v>
      </c>
    </row>
    <row r="264" spans="1:39" ht="35.1" customHeight="1">
      <c r="A264" s="119" t="s">
        <v>33</v>
      </c>
      <c r="B264" s="119" t="s">
        <v>3713</v>
      </c>
      <c r="C264" s="119" t="s">
        <v>480</v>
      </c>
      <c r="D264" s="119" t="s">
        <v>14</v>
      </c>
      <c r="E264" s="119" t="s">
        <v>12</v>
      </c>
      <c r="F264" s="121">
        <v>2</v>
      </c>
      <c r="G264" s="121">
        <v>0</v>
      </c>
      <c r="H264" s="121">
        <v>3</v>
      </c>
      <c r="I264" s="119"/>
      <c r="J264" s="119" t="s">
        <v>480</v>
      </c>
      <c r="K264" s="119"/>
      <c r="L264" s="119" t="s">
        <v>3714</v>
      </c>
      <c r="M264" s="119" t="s">
        <v>480</v>
      </c>
      <c r="N264" s="119" t="s">
        <v>3715</v>
      </c>
      <c r="O264" s="119"/>
      <c r="P264" s="119"/>
      <c r="AF264" s="27">
        <f t="shared" si="8"/>
        <v>0</v>
      </c>
      <c r="AG264" s="27">
        <f t="shared" si="9"/>
        <v>0</v>
      </c>
      <c r="AH264" s="27">
        <f t="shared" si="10"/>
        <v>0</v>
      </c>
      <c r="AI264" s="27">
        <f t="shared" si="11"/>
        <v>0</v>
      </c>
      <c r="AJ264" s="27">
        <f t="shared" si="12"/>
        <v>9999</v>
      </c>
      <c r="AK264" s="27">
        <f t="shared" si="13"/>
        <v>9999</v>
      </c>
      <c r="AL264" s="27">
        <f t="shared" si="14"/>
        <v>9999</v>
      </c>
      <c r="AM264" s="27">
        <f t="shared" si="15"/>
        <v>9999</v>
      </c>
    </row>
    <row r="265" spans="1:39" ht="35.1" customHeight="1">
      <c r="A265" s="119" t="s">
        <v>33</v>
      </c>
      <c r="B265" s="119" t="s">
        <v>3716</v>
      </c>
      <c r="C265" s="119" t="s">
        <v>69</v>
      </c>
      <c r="D265" s="119" t="s">
        <v>14</v>
      </c>
      <c r="E265" s="119" t="s">
        <v>12</v>
      </c>
      <c r="F265" s="121">
        <v>3</v>
      </c>
      <c r="G265" s="121">
        <v>0</v>
      </c>
      <c r="H265" s="121">
        <v>2</v>
      </c>
      <c r="I265" s="119"/>
      <c r="J265" s="119" t="s">
        <v>69</v>
      </c>
      <c r="K265" s="119"/>
      <c r="L265" s="119" t="s">
        <v>3717</v>
      </c>
      <c r="M265" s="119" t="s">
        <v>69</v>
      </c>
      <c r="N265" s="119"/>
      <c r="O265" s="119"/>
      <c r="P265" s="119"/>
      <c r="AF265" s="27">
        <f t="shared" si="8"/>
        <v>0</v>
      </c>
      <c r="AG265" s="27">
        <f t="shared" si="9"/>
        <v>0</v>
      </c>
      <c r="AH265" s="27">
        <f t="shared" si="10"/>
        <v>0</v>
      </c>
      <c r="AI265" s="27">
        <f t="shared" si="11"/>
        <v>0</v>
      </c>
      <c r="AJ265" s="27">
        <f t="shared" si="12"/>
        <v>9999</v>
      </c>
      <c r="AK265" s="27">
        <f t="shared" si="13"/>
        <v>9999</v>
      </c>
      <c r="AL265" s="27">
        <f t="shared" si="14"/>
        <v>9999</v>
      </c>
      <c r="AM265" s="27">
        <f t="shared" si="15"/>
        <v>9999</v>
      </c>
    </row>
    <row r="266" spans="1:39" ht="35.1" customHeight="1">
      <c r="A266" s="119" t="s">
        <v>33</v>
      </c>
      <c r="B266" s="119" t="s">
        <v>3718</v>
      </c>
      <c r="C266" s="119" t="s">
        <v>402</v>
      </c>
      <c r="D266" s="119" t="s">
        <v>14</v>
      </c>
      <c r="E266" s="119" t="s">
        <v>12</v>
      </c>
      <c r="F266" s="121">
        <v>4</v>
      </c>
      <c r="G266" s="121">
        <v>0</v>
      </c>
      <c r="H266" s="121">
        <v>2</v>
      </c>
      <c r="I266" s="119"/>
      <c r="J266" s="119" t="s">
        <v>402</v>
      </c>
      <c r="K266" s="119"/>
      <c r="L266" s="119" t="s">
        <v>3586</v>
      </c>
      <c r="M266" s="119" t="s">
        <v>402</v>
      </c>
      <c r="N266" s="119"/>
      <c r="O266" s="119"/>
      <c r="P266" s="119"/>
      <c r="AF266" s="27">
        <f t="shared" si="8"/>
        <v>0</v>
      </c>
      <c r="AG266" s="27">
        <f t="shared" si="9"/>
        <v>0</v>
      </c>
      <c r="AH266" s="27">
        <f t="shared" si="10"/>
        <v>0</v>
      </c>
      <c r="AI266" s="27">
        <f t="shared" si="11"/>
        <v>0</v>
      </c>
      <c r="AJ266" s="27">
        <f t="shared" si="12"/>
        <v>9999</v>
      </c>
      <c r="AK266" s="27">
        <f t="shared" si="13"/>
        <v>9999</v>
      </c>
      <c r="AL266" s="27">
        <f t="shared" si="14"/>
        <v>9999</v>
      </c>
      <c r="AM266" s="27">
        <f t="shared" si="15"/>
        <v>9999</v>
      </c>
    </row>
    <row r="267" spans="1:39" ht="35.1" customHeight="1">
      <c r="A267" s="119" t="s">
        <v>33</v>
      </c>
      <c r="B267" s="119" t="s">
        <v>3719</v>
      </c>
      <c r="C267" s="119" t="s">
        <v>3720</v>
      </c>
      <c r="D267" s="119" t="s">
        <v>14</v>
      </c>
      <c r="E267" s="119" t="s">
        <v>3571</v>
      </c>
      <c r="F267" s="121">
        <v>5</v>
      </c>
      <c r="G267" s="121">
        <v>0</v>
      </c>
      <c r="H267" s="121">
        <v>0</v>
      </c>
      <c r="I267" s="119"/>
      <c r="J267" s="119"/>
      <c r="K267" s="119"/>
      <c r="L267" s="119"/>
      <c r="M267" s="119"/>
      <c r="N267" s="119"/>
      <c r="O267" s="119"/>
      <c r="P267" s="119"/>
      <c r="AF267" s="27">
        <f t="shared" si="8"/>
        <v>0</v>
      </c>
      <c r="AG267" s="27">
        <f t="shared" si="9"/>
        <v>0</v>
      </c>
      <c r="AH267" s="27">
        <f t="shared" si="10"/>
        <v>0</v>
      </c>
      <c r="AI267" s="27">
        <f t="shared" si="11"/>
        <v>0</v>
      </c>
      <c r="AJ267" s="27">
        <f t="shared" si="12"/>
        <v>9999</v>
      </c>
      <c r="AK267" s="27">
        <f t="shared" si="13"/>
        <v>9999</v>
      </c>
      <c r="AL267" s="27">
        <f t="shared" si="14"/>
        <v>9999</v>
      </c>
      <c r="AM267" s="27">
        <f t="shared" si="15"/>
        <v>9999</v>
      </c>
    </row>
    <row r="268" spans="1:39" ht="35.1" customHeight="1">
      <c r="A268" s="119" t="s">
        <v>37</v>
      </c>
      <c r="B268" s="119" t="s">
        <v>3721</v>
      </c>
      <c r="C268" s="119" t="s">
        <v>496</v>
      </c>
      <c r="D268" s="119" t="s">
        <v>19</v>
      </c>
      <c r="E268" s="119" t="s">
        <v>12</v>
      </c>
      <c r="F268" s="121">
        <v>1</v>
      </c>
      <c r="G268" s="121">
        <v>3</v>
      </c>
      <c r="H268" s="121">
        <v>0</v>
      </c>
      <c r="I268" s="119" t="s">
        <v>496</v>
      </c>
      <c r="J268" s="119"/>
      <c r="K268" s="119" t="s">
        <v>3722</v>
      </c>
      <c r="L268" s="119"/>
      <c r="M268" s="119" t="s">
        <v>496</v>
      </c>
      <c r="N268" s="119" t="s">
        <v>3723</v>
      </c>
      <c r="O268" s="119"/>
      <c r="P268" s="119"/>
      <c r="AF268" s="27">
        <f t="shared" si="8"/>
        <v>0</v>
      </c>
      <c r="AG268" s="27">
        <f t="shared" si="9"/>
        <v>0</v>
      </c>
      <c r="AH268" s="27">
        <f t="shared" si="10"/>
        <v>0</v>
      </c>
      <c r="AI268" s="27">
        <f t="shared" si="11"/>
        <v>0</v>
      </c>
      <c r="AJ268" s="27">
        <f t="shared" si="12"/>
        <v>9999</v>
      </c>
      <c r="AK268" s="27">
        <f t="shared" si="13"/>
        <v>9999</v>
      </c>
      <c r="AL268" s="27">
        <f t="shared" si="14"/>
        <v>9999</v>
      </c>
      <c r="AM268" s="27">
        <f t="shared" si="15"/>
        <v>9999</v>
      </c>
    </row>
    <row r="269" spans="1:39" ht="35.1" customHeight="1">
      <c r="A269" s="119" t="s">
        <v>37</v>
      </c>
      <c r="B269" s="119" t="s">
        <v>3724</v>
      </c>
      <c r="C269" s="119" t="s">
        <v>497</v>
      </c>
      <c r="D269" s="119" t="s">
        <v>19</v>
      </c>
      <c r="E269" s="119" t="s">
        <v>12</v>
      </c>
      <c r="F269" s="121">
        <v>2</v>
      </c>
      <c r="G269" s="121">
        <v>3</v>
      </c>
      <c r="H269" s="121">
        <v>0</v>
      </c>
      <c r="I269" s="119" t="s">
        <v>497</v>
      </c>
      <c r="J269" s="119"/>
      <c r="K269" s="119" t="s">
        <v>3725</v>
      </c>
      <c r="L269" s="119"/>
      <c r="M269" s="119" t="s">
        <v>497</v>
      </c>
      <c r="N269" s="119"/>
      <c r="O269" s="119"/>
      <c r="P269" s="119"/>
      <c r="AF269" s="27">
        <f t="shared" si="8"/>
        <v>0</v>
      </c>
      <c r="AG269" s="27">
        <f t="shared" si="9"/>
        <v>0</v>
      </c>
      <c r="AH269" s="27">
        <f t="shared" si="10"/>
        <v>0</v>
      </c>
      <c r="AI269" s="27">
        <f t="shared" si="11"/>
        <v>0</v>
      </c>
      <c r="AJ269" s="27">
        <f t="shared" si="12"/>
        <v>9999</v>
      </c>
      <c r="AK269" s="27">
        <f t="shared" si="13"/>
        <v>9999</v>
      </c>
      <c r="AL269" s="27">
        <f t="shared" si="14"/>
        <v>9999</v>
      </c>
      <c r="AM269" s="27">
        <f t="shared" si="15"/>
        <v>9999</v>
      </c>
    </row>
    <row r="270" spans="1:39" ht="35.1" customHeight="1">
      <c r="A270" s="119" t="s">
        <v>37</v>
      </c>
      <c r="B270" s="119" t="s">
        <v>3726</v>
      </c>
      <c r="C270" s="119" t="s">
        <v>2163</v>
      </c>
      <c r="D270" s="119" t="s">
        <v>19</v>
      </c>
      <c r="E270" s="119" t="s">
        <v>12</v>
      </c>
      <c r="F270" s="121">
        <v>3</v>
      </c>
      <c r="G270" s="121">
        <v>2</v>
      </c>
      <c r="H270" s="121">
        <v>0</v>
      </c>
      <c r="I270" s="119" t="s">
        <v>2163</v>
      </c>
      <c r="J270" s="119"/>
      <c r="K270" s="119" t="s">
        <v>3727</v>
      </c>
      <c r="L270" s="119"/>
      <c r="M270" s="119" t="s">
        <v>2163</v>
      </c>
      <c r="N270" s="119"/>
      <c r="O270" s="119"/>
      <c r="P270" s="119"/>
      <c r="AF270" s="27">
        <f t="shared" si="8"/>
        <v>0</v>
      </c>
      <c r="AG270" s="27">
        <f t="shared" si="9"/>
        <v>0</v>
      </c>
      <c r="AH270" s="27">
        <f t="shared" si="10"/>
        <v>0</v>
      </c>
      <c r="AI270" s="27">
        <f t="shared" si="11"/>
        <v>0</v>
      </c>
      <c r="AJ270" s="27">
        <f t="shared" si="12"/>
        <v>9999</v>
      </c>
      <c r="AK270" s="27">
        <f t="shared" si="13"/>
        <v>9999</v>
      </c>
      <c r="AL270" s="27">
        <f t="shared" si="14"/>
        <v>9999</v>
      </c>
      <c r="AM270" s="27">
        <f t="shared" si="15"/>
        <v>9999</v>
      </c>
    </row>
    <row r="271" spans="1:39" ht="35.1" customHeight="1">
      <c r="A271" s="119" t="s">
        <v>37</v>
      </c>
      <c r="B271" s="119" t="s">
        <v>3728</v>
      </c>
      <c r="C271" s="119" t="s">
        <v>2164</v>
      </c>
      <c r="D271" s="119" t="s">
        <v>19</v>
      </c>
      <c r="E271" s="119" t="s">
        <v>12</v>
      </c>
      <c r="F271" s="121">
        <v>4</v>
      </c>
      <c r="G271" s="121">
        <v>2</v>
      </c>
      <c r="H271" s="121">
        <v>0</v>
      </c>
      <c r="I271" s="119" t="s">
        <v>2164</v>
      </c>
      <c r="J271" s="119"/>
      <c r="K271" s="119" t="s">
        <v>3729</v>
      </c>
      <c r="L271" s="119"/>
      <c r="M271" s="119" t="s">
        <v>2164</v>
      </c>
      <c r="N271" s="119" t="s">
        <v>1132</v>
      </c>
      <c r="O271" s="119" t="s">
        <v>1098</v>
      </c>
      <c r="P271" s="119"/>
      <c r="AF271" s="27">
        <f t="shared" si="8"/>
        <v>0</v>
      </c>
      <c r="AG271" s="27">
        <f t="shared" si="9"/>
        <v>0</v>
      </c>
      <c r="AH271" s="27">
        <f t="shared" si="10"/>
        <v>0</v>
      </c>
      <c r="AI271" s="27">
        <f t="shared" si="11"/>
        <v>0</v>
      </c>
      <c r="AJ271" s="27">
        <f t="shared" si="12"/>
        <v>9999</v>
      </c>
      <c r="AK271" s="27">
        <f t="shared" si="13"/>
        <v>9999</v>
      </c>
      <c r="AL271" s="27">
        <f t="shared" si="14"/>
        <v>9999</v>
      </c>
      <c r="AM271" s="27">
        <f t="shared" si="15"/>
        <v>9999</v>
      </c>
    </row>
    <row r="272" spans="1:39" ht="35.1" customHeight="1">
      <c r="A272" s="119" t="s">
        <v>37</v>
      </c>
      <c r="B272" s="119" t="s">
        <v>3730</v>
      </c>
      <c r="C272" s="119" t="s">
        <v>3731</v>
      </c>
      <c r="D272" s="119" t="s">
        <v>19</v>
      </c>
      <c r="E272" s="119" t="s">
        <v>3571</v>
      </c>
      <c r="F272" s="121">
        <v>5</v>
      </c>
      <c r="G272" s="121">
        <v>0</v>
      </c>
      <c r="H272" s="121">
        <v>0</v>
      </c>
      <c r="I272" s="119"/>
      <c r="J272" s="119"/>
      <c r="K272" s="119"/>
      <c r="L272" s="119"/>
      <c r="M272" s="119"/>
      <c r="N272" s="119"/>
      <c r="O272" s="119"/>
      <c r="P272" s="119"/>
      <c r="AF272" s="27">
        <f t="shared" si="8"/>
        <v>0</v>
      </c>
      <c r="AG272" s="27">
        <f t="shared" si="9"/>
        <v>0</v>
      </c>
      <c r="AH272" s="27">
        <f t="shared" si="10"/>
        <v>0</v>
      </c>
      <c r="AI272" s="27">
        <f t="shared" si="11"/>
        <v>0</v>
      </c>
      <c r="AJ272" s="27">
        <f t="shared" si="12"/>
        <v>9999</v>
      </c>
      <c r="AK272" s="27">
        <f t="shared" si="13"/>
        <v>9999</v>
      </c>
      <c r="AL272" s="27">
        <f t="shared" si="14"/>
        <v>9999</v>
      </c>
      <c r="AM272" s="27">
        <f t="shared" si="15"/>
        <v>9999</v>
      </c>
    </row>
    <row r="273" spans="1:39" ht="35.1" customHeight="1">
      <c r="A273" s="119" t="s">
        <v>37</v>
      </c>
      <c r="B273" s="119" t="s">
        <v>3732</v>
      </c>
      <c r="C273" s="119" t="s">
        <v>492</v>
      </c>
      <c r="D273" s="119" t="s">
        <v>14</v>
      </c>
      <c r="E273" s="119" t="s">
        <v>12</v>
      </c>
      <c r="F273" s="121">
        <v>1</v>
      </c>
      <c r="G273" s="121">
        <v>0</v>
      </c>
      <c r="H273" s="121">
        <v>3</v>
      </c>
      <c r="I273" s="119"/>
      <c r="J273" s="119" t="s">
        <v>492</v>
      </c>
      <c r="K273" s="119"/>
      <c r="L273" s="119" t="s">
        <v>3733</v>
      </c>
      <c r="M273" s="119" t="s">
        <v>492</v>
      </c>
      <c r="N273" s="119"/>
      <c r="O273" s="119"/>
      <c r="P273" s="119"/>
      <c r="AF273" s="27">
        <f t="shared" si="8"/>
        <v>0</v>
      </c>
      <c r="AG273" s="27">
        <f t="shared" si="9"/>
        <v>0</v>
      </c>
      <c r="AH273" s="27">
        <f t="shared" si="10"/>
        <v>0</v>
      </c>
      <c r="AI273" s="27">
        <f t="shared" si="11"/>
        <v>0</v>
      </c>
      <c r="AJ273" s="27">
        <f t="shared" si="12"/>
        <v>9999</v>
      </c>
      <c r="AK273" s="27">
        <f t="shared" si="13"/>
        <v>9999</v>
      </c>
      <c r="AL273" s="27">
        <f t="shared" si="14"/>
        <v>9999</v>
      </c>
      <c r="AM273" s="27">
        <f t="shared" si="15"/>
        <v>9999</v>
      </c>
    </row>
    <row r="274" spans="1:39" ht="35.1" customHeight="1">
      <c r="A274" s="119" t="s">
        <v>37</v>
      </c>
      <c r="B274" s="119" t="s">
        <v>3734</v>
      </c>
      <c r="C274" s="119" t="s">
        <v>493</v>
      </c>
      <c r="D274" s="119" t="s">
        <v>14</v>
      </c>
      <c r="E274" s="119" t="s">
        <v>12</v>
      </c>
      <c r="F274" s="121">
        <v>2</v>
      </c>
      <c r="G274" s="121">
        <v>0</v>
      </c>
      <c r="H274" s="121">
        <v>3</v>
      </c>
      <c r="I274" s="119"/>
      <c r="J274" s="119" t="s">
        <v>493</v>
      </c>
      <c r="K274" s="119"/>
      <c r="L274" s="119" t="s">
        <v>3735</v>
      </c>
      <c r="M274" s="119" t="s">
        <v>493</v>
      </c>
      <c r="N274" s="119" t="s">
        <v>3736</v>
      </c>
      <c r="O274" s="119"/>
      <c r="P274" s="119"/>
      <c r="AF274" s="27">
        <f t="shared" si="8"/>
        <v>0</v>
      </c>
      <c r="AG274" s="27">
        <f t="shared" si="9"/>
        <v>0</v>
      </c>
      <c r="AH274" s="27">
        <f t="shared" si="10"/>
        <v>0</v>
      </c>
      <c r="AI274" s="27">
        <f t="shared" si="11"/>
        <v>0</v>
      </c>
      <c r="AJ274" s="27">
        <f t="shared" si="12"/>
        <v>9999</v>
      </c>
      <c r="AK274" s="27">
        <f t="shared" si="13"/>
        <v>9999</v>
      </c>
      <c r="AL274" s="27">
        <f t="shared" si="14"/>
        <v>9999</v>
      </c>
      <c r="AM274" s="27">
        <f t="shared" si="15"/>
        <v>9999</v>
      </c>
    </row>
    <row r="275" spans="1:39" ht="35.1" customHeight="1">
      <c r="A275" s="119" t="s">
        <v>37</v>
      </c>
      <c r="B275" s="119" t="s">
        <v>3737</v>
      </c>
      <c r="C275" s="119" t="s">
        <v>494</v>
      </c>
      <c r="D275" s="119" t="s">
        <v>14</v>
      </c>
      <c r="E275" s="119" t="s">
        <v>12</v>
      </c>
      <c r="F275" s="121">
        <v>3</v>
      </c>
      <c r="G275" s="121">
        <v>0</v>
      </c>
      <c r="H275" s="121">
        <v>2</v>
      </c>
      <c r="I275" s="119"/>
      <c r="J275" s="119" t="s">
        <v>494</v>
      </c>
      <c r="K275" s="119"/>
      <c r="L275" s="119" t="s">
        <v>3738</v>
      </c>
      <c r="M275" s="119" t="s">
        <v>494</v>
      </c>
      <c r="N275" s="119"/>
      <c r="O275" s="119"/>
      <c r="P275" s="119"/>
      <c r="AF275" s="27">
        <f t="shared" si="8"/>
        <v>0</v>
      </c>
      <c r="AG275" s="27">
        <f t="shared" si="9"/>
        <v>0</v>
      </c>
      <c r="AH275" s="27">
        <f t="shared" si="10"/>
        <v>0</v>
      </c>
      <c r="AI275" s="27">
        <f t="shared" si="11"/>
        <v>0</v>
      </c>
      <c r="AJ275" s="27">
        <f t="shared" si="12"/>
        <v>9999</v>
      </c>
      <c r="AK275" s="27">
        <f t="shared" si="13"/>
        <v>9999</v>
      </c>
      <c r="AL275" s="27">
        <f t="shared" si="14"/>
        <v>9999</v>
      </c>
      <c r="AM275" s="27">
        <f t="shared" si="15"/>
        <v>9999</v>
      </c>
    </row>
    <row r="276" spans="1:39" ht="35.1" customHeight="1">
      <c r="A276" s="119" t="s">
        <v>37</v>
      </c>
      <c r="B276" s="119" t="s">
        <v>3739</v>
      </c>
      <c r="C276" s="119" t="s">
        <v>495</v>
      </c>
      <c r="D276" s="119" t="s">
        <v>14</v>
      </c>
      <c r="E276" s="119" t="s">
        <v>12</v>
      </c>
      <c r="F276" s="121">
        <v>4</v>
      </c>
      <c r="G276" s="121">
        <v>0</v>
      </c>
      <c r="H276" s="121">
        <v>2</v>
      </c>
      <c r="I276" s="119"/>
      <c r="J276" s="119" t="s">
        <v>495</v>
      </c>
      <c r="K276" s="119"/>
      <c r="L276" s="119" t="s">
        <v>3740</v>
      </c>
      <c r="M276" s="119" t="s">
        <v>495</v>
      </c>
      <c r="N276" s="119" t="s">
        <v>2569</v>
      </c>
      <c r="O276" s="119"/>
      <c r="P276" s="119"/>
      <c r="AF276" s="27">
        <f t="shared" si="8"/>
        <v>0</v>
      </c>
      <c r="AG276" s="27">
        <f t="shared" si="9"/>
        <v>0</v>
      </c>
      <c r="AH276" s="27">
        <f t="shared" si="10"/>
        <v>0</v>
      </c>
      <c r="AI276" s="27">
        <f t="shared" si="11"/>
        <v>0</v>
      </c>
      <c r="AJ276" s="27">
        <f t="shared" si="12"/>
        <v>9999</v>
      </c>
      <c r="AK276" s="27">
        <f t="shared" si="13"/>
        <v>9999</v>
      </c>
      <c r="AL276" s="27">
        <f t="shared" si="14"/>
        <v>9999</v>
      </c>
      <c r="AM276" s="27">
        <f t="shared" si="15"/>
        <v>9999</v>
      </c>
    </row>
    <row r="277" spans="1:39" ht="35.1" customHeight="1">
      <c r="A277" s="119" t="s">
        <v>37</v>
      </c>
      <c r="B277" s="119" t="s">
        <v>3741</v>
      </c>
      <c r="C277" s="119" t="s">
        <v>3742</v>
      </c>
      <c r="D277" s="119" t="s">
        <v>14</v>
      </c>
      <c r="E277" s="119" t="s">
        <v>3571</v>
      </c>
      <c r="F277" s="121">
        <v>5</v>
      </c>
      <c r="G277" s="121">
        <v>0</v>
      </c>
      <c r="H277" s="121">
        <v>0</v>
      </c>
      <c r="I277" s="119"/>
      <c r="J277" s="119"/>
      <c r="K277" s="119"/>
      <c r="L277" s="119"/>
      <c r="M277" s="119"/>
      <c r="N277" s="119"/>
      <c r="O277" s="119"/>
      <c r="P277" s="119"/>
      <c r="AF277" s="27">
        <f t="shared" si="8"/>
        <v>0</v>
      </c>
      <c r="AG277" s="27">
        <f t="shared" si="9"/>
        <v>0</v>
      </c>
      <c r="AH277" s="27">
        <f t="shared" si="10"/>
        <v>0</v>
      </c>
      <c r="AI277" s="27">
        <f t="shared" si="11"/>
        <v>0</v>
      </c>
      <c r="AJ277" s="27">
        <f t="shared" si="12"/>
        <v>9999</v>
      </c>
      <c r="AK277" s="27">
        <f t="shared" si="13"/>
        <v>9999</v>
      </c>
      <c r="AL277" s="27">
        <f t="shared" si="14"/>
        <v>9999</v>
      </c>
      <c r="AM277" s="27">
        <f t="shared" si="15"/>
        <v>9999</v>
      </c>
    </row>
    <row r="278" spans="1:39" ht="35.1" customHeight="1">
      <c r="A278" s="119" t="s">
        <v>29</v>
      </c>
      <c r="B278" s="119" t="s">
        <v>3743</v>
      </c>
      <c r="C278" s="119" t="s">
        <v>70</v>
      </c>
      <c r="D278" s="119" t="s">
        <v>19</v>
      </c>
      <c r="E278" s="119" t="s">
        <v>12</v>
      </c>
      <c r="F278" s="121">
        <v>1</v>
      </c>
      <c r="G278" s="121">
        <v>3</v>
      </c>
      <c r="H278" s="121">
        <v>0</v>
      </c>
      <c r="I278" s="119" t="s">
        <v>70</v>
      </c>
      <c r="J278" s="119"/>
      <c r="K278" s="119" t="s">
        <v>3744</v>
      </c>
      <c r="L278" s="119"/>
      <c r="M278" s="119" t="s">
        <v>70</v>
      </c>
      <c r="N278" s="119"/>
      <c r="O278" s="119"/>
      <c r="P278" s="119"/>
      <c r="AF278" s="27">
        <f t="shared" si="8"/>
        <v>0</v>
      </c>
      <c r="AG278" s="27">
        <f t="shared" si="9"/>
        <v>0</v>
      </c>
      <c r="AH278" s="27">
        <f t="shared" si="10"/>
        <v>0</v>
      </c>
      <c r="AI278" s="27">
        <f t="shared" si="11"/>
        <v>0</v>
      </c>
      <c r="AJ278" s="27">
        <f t="shared" si="12"/>
        <v>9999</v>
      </c>
      <c r="AK278" s="27">
        <f t="shared" si="13"/>
        <v>9999</v>
      </c>
      <c r="AL278" s="27">
        <f t="shared" si="14"/>
        <v>9999</v>
      </c>
      <c r="AM278" s="27">
        <f t="shared" si="15"/>
        <v>9999</v>
      </c>
    </row>
    <row r="279" spans="1:39" ht="35.1" customHeight="1">
      <c r="A279" s="119" t="s">
        <v>29</v>
      </c>
      <c r="B279" s="119" t="s">
        <v>3745</v>
      </c>
      <c r="C279" s="119" t="s">
        <v>509</v>
      </c>
      <c r="D279" s="119" t="s">
        <v>19</v>
      </c>
      <c r="E279" s="119" t="s">
        <v>12</v>
      </c>
      <c r="F279" s="121">
        <v>2</v>
      </c>
      <c r="G279" s="121">
        <v>3</v>
      </c>
      <c r="H279" s="121">
        <v>0</v>
      </c>
      <c r="I279" s="119" t="s">
        <v>509</v>
      </c>
      <c r="J279" s="119"/>
      <c r="K279" s="119" t="s">
        <v>3746</v>
      </c>
      <c r="L279" s="119"/>
      <c r="M279" s="119" t="s">
        <v>509</v>
      </c>
      <c r="N279" s="119"/>
      <c r="O279" s="119"/>
      <c r="P279" s="119"/>
      <c r="AF279" s="27">
        <f t="shared" si="8"/>
        <v>0</v>
      </c>
      <c r="AG279" s="27">
        <f t="shared" si="9"/>
        <v>0</v>
      </c>
      <c r="AH279" s="27">
        <f t="shared" si="10"/>
        <v>0</v>
      </c>
      <c r="AI279" s="27">
        <f t="shared" si="11"/>
        <v>0</v>
      </c>
      <c r="AJ279" s="27">
        <f t="shared" si="12"/>
        <v>9999</v>
      </c>
      <c r="AK279" s="27">
        <f t="shared" si="13"/>
        <v>9999</v>
      </c>
      <c r="AL279" s="27">
        <f t="shared" si="14"/>
        <v>9999</v>
      </c>
      <c r="AM279" s="27">
        <f t="shared" si="15"/>
        <v>9999</v>
      </c>
    </row>
    <row r="280" spans="1:39" ht="35.1" customHeight="1">
      <c r="A280" s="119" t="s">
        <v>29</v>
      </c>
      <c r="B280" s="119" t="s">
        <v>3747</v>
      </c>
      <c r="C280" s="119" t="s">
        <v>2165</v>
      </c>
      <c r="D280" s="119" t="s">
        <v>19</v>
      </c>
      <c r="E280" s="119" t="s">
        <v>12</v>
      </c>
      <c r="F280" s="121">
        <v>3</v>
      </c>
      <c r="G280" s="121">
        <v>2</v>
      </c>
      <c r="H280" s="121">
        <v>0</v>
      </c>
      <c r="I280" s="119" t="s">
        <v>2165</v>
      </c>
      <c r="J280" s="119"/>
      <c r="K280" s="119" t="s">
        <v>3748</v>
      </c>
      <c r="L280" s="119"/>
      <c r="M280" s="119" t="s">
        <v>2165</v>
      </c>
      <c r="N280" s="119"/>
      <c r="O280" s="119"/>
      <c r="P280" s="119"/>
      <c r="AF280" s="27">
        <f t="shared" si="8"/>
        <v>0</v>
      </c>
      <c r="AG280" s="27">
        <f t="shared" si="9"/>
        <v>0</v>
      </c>
      <c r="AH280" s="27">
        <f t="shared" si="10"/>
        <v>0</v>
      </c>
      <c r="AI280" s="27">
        <f t="shared" si="11"/>
        <v>0</v>
      </c>
      <c r="AJ280" s="27">
        <f t="shared" si="12"/>
        <v>9999</v>
      </c>
      <c r="AK280" s="27">
        <f t="shared" si="13"/>
        <v>9999</v>
      </c>
      <c r="AL280" s="27">
        <f t="shared" si="14"/>
        <v>9999</v>
      </c>
      <c r="AM280" s="27">
        <f t="shared" si="15"/>
        <v>9999</v>
      </c>
    </row>
    <row r="281" spans="1:39" ht="35.1" customHeight="1">
      <c r="A281" s="119" t="s">
        <v>29</v>
      </c>
      <c r="B281" s="119" t="s">
        <v>3749</v>
      </c>
      <c r="C281" s="119" t="s">
        <v>1672</v>
      </c>
      <c r="D281" s="119" t="s">
        <v>19</v>
      </c>
      <c r="E281" s="119" t="s">
        <v>12</v>
      </c>
      <c r="F281" s="121">
        <v>4</v>
      </c>
      <c r="G281" s="121">
        <v>2</v>
      </c>
      <c r="H281" s="121">
        <v>0</v>
      </c>
      <c r="I281" s="119" t="s">
        <v>1672</v>
      </c>
      <c r="J281" s="119"/>
      <c r="K281" s="119" t="s">
        <v>3750</v>
      </c>
      <c r="L281" s="119"/>
      <c r="M281" s="119" t="s">
        <v>1672</v>
      </c>
      <c r="N281" s="119" t="s">
        <v>2588</v>
      </c>
      <c r="O281" s="119" t="s">
        <v>3751</v>
      </c>
      <c r="P281" s="119"/>
      <c r="AF281" s="27">
        <f t="shared" si="8"/>
        <v>0</v>
      </c>
      <c r="AG281" s="27">
        <f t="shared" si="9"/>
        <v>0</v>
      </c>
      <c r="AH281" s="27">
        <f t="shared" si="10"/>
        <v>0</v>
      </c>
      <c r="AI281" s="27">
        <f t="shared" si="11"/>
        <v>0</v>
      </c>
      <c r="AJ281" s="27">
        <f t="shared" si="12"/>
        <v>9999</v>
      </c>
      <c r="AK281" s="27">
        <f t="shared" si="13"/>
        <v>9999</v>
      </c>
      <c r="AL281" s="27">
        <f t="shared" si="14"/>
        <v>9999</v>
      </c>
      <c r="AM281" s="27">
        <f t="shared" si="15"/>
        <v>9999</v>
      </c>
    </row>
    <row r="282" spans="1:39" ht="35.1" customHeight="1">
      <c r="A282" s="119" t="s">
        <v>29</v>
      </c>
      <c r="B282" s="119" t="s">
        <v>3752</v>
      </c>
      <c r="C282" s="119" t="s">
        <v>3753</v>
      </c>
      <c r="D282" s="119" t="s">
        <v>19</v>
      </c>
      <c r="E282" s="119" t="s">
        <v>3571</v>
      </c>
      <c r="F282" s="121">
        <v>5</v>
      </c>
      <c r="G282" s="121">
        <v>0</v>
      </c>
      <c r="H282" s="121">
        <v>0</v>
      </c>
      <c r="I282" s="119"/>
      <c r="J282" s="119"/>
      <c r="K282" s="119"/>
      <c r="L282" s="119"/>
      <c r="M282" s="119"/>
      <c r="N282" s="119"/>
      <c r="O282" s="119"/>
      <c r="P282" s="119"/>
      <c r="AF282" s="27">
        <f t="shared" si="8"/>
        <v>0</v>
      </c>
      <c r="AG282" s="27">
        <f t="shared" si="9"/>
        <v>0</v>
      </c>
      <c r="AH282" s="27">
        <f t="shared" si="10"/>
        <v>0</v>
      </c>
      <c r="AI282" s="27">
        <f t="shared" si="11"/>
        <v>0</v>
      </c>
      <c r="AJ282" s="27">
        <f t="shared" si="12"/>
        <v>9999</v>
      </c>
      <c r="AK282" s="27">
        <f t="shared" si="13"/>
        <v>9999</v>
      </c>
      <c r="AL282" s="27">
        <f t="shared" si="14"/>
        <v>9999</v>
      </c>
      <c r="AM282" s="27">
        <f t="shared" si="15"/>
        <v>9999</v>
      </c>
    </row>
    <row r="283" spans="1:39" ht="35.1" customHeight="1">
      <c r="A283" s="119" t="s">
        <v>29</v>
      </c>
      <c r="B283" s="119" t="s">
        <v>3754</v>
      </c>
      <c r="C283" s="119" t="s">
        <v>69</v>
      </c>
      <c r="D283" s="119" t="s">
        <v>14</v>
      </c>
      <c r="E283" s="119" t="s">
        <v>12</v>
      </c>
      <c r="F283" s="121">
        <v>1</v>
      </c>
      <c r="G283" s="121">
        <v>0</v>
      </c>
      <c r="H283" s="121">
        <v>3</v>
      </c>
      <c r="I283" s="119"/>
      <c r="J283" s="119" t="s">
        <v>69</v>
      </c>
      <c r="K283" s="119"/>
      <c r="L283" s="119" t="s">
        <v>3717</v>
      </c>
      <c r="M283" s="119" t="s">
        <v>69</v>
      </c>
      <c r="N283" s="119"/>
      <c r="O283" s="119"/>
      <c r="P283" s="119"/>
      <c r="AF283" s="27">
        <f t="shared" si="8"/>
        <v>0</v>
      </c>
      <c r="AG283" s="27">
        <f t="shared" si="9"/>
        <v>0</v>
      </c>
      <c r="AH283" s="27">
        <f t="shared" si="10"/>
        <v>0</v>
      </c>
      <c r="AI283" s="27">
        <f t="shared" si="11"/>
        <v>0</v>
      </c>
      <c r="AJ283" s="27">
        <f t="shared" si="12"/>
        <v>9999</v>
      </c>
      <c r="AK283" s="27">
        <f t="shared" si="13"/>
        <v>9999</v>
      </c>
      <c r="AL283" s="27">
        <f t="shared" si="14"/>
        <v>9999</v>
      </c>
      <c r="AM283" s="27">
        <f t="shared" si="15"/>
        <v>9999</v>
      </c>
    </row>
    <row r="284" spans="1:39" ht="35.1" customHeight="1">
      <c r="A284" s="119" t="s">
        <v>29</v>
      </c>
      <c r="B284" s="119" t="s">
        <v>3755</v>
      </c>
      <c r="C284" s="119" t="s">
        <v>507</v>
      </c>
      <c r="D284" s="119" t="s">
        <v>14</v>
      </c>
      <c r="E284" s="119" t="s">
        <v>12</v>
      </c>
      <c r="F284" s="121">
        <v>2</v>
      </c>
      <c r="G284" s="121">
        <v>0</v>
      </c>
      <c r="H284" s="121">
        <v>3</v>
      </c>
      <c r="I284" s="119"/>
      <c r="J284" s="119" t="s">
        <v>507</v>
      </c>
      <c r="K284" s="119"/>
      <c r="L284" s="119" t="s">
        <v>3756</v>
      </c>
      <c r="M284" s="119" t="s">
        <v>507</v>
      </c>
      <c r="N284" s="119"/>
      <c r="O284" s="119"/>
      <c r="P284" s="119"/>
      <c r="AF284" s="27">
        <f t="shared" si="8"/>
        <v>0</v>
      </c>
      <c r="AG284" s="27">
        <f t="shared" si="9"/>
        <v>0</v>
      </c>
      <c r="AH284" s="27">
        <f t="shared" si="10"/>
        <v>0</v>
      </c>
      <c r="AI284" s="27">
        <f t="shared" si="11"/>
        <v>0</v>
      </c>
      <c r="AJ284" s="27">
        <f t="shared" si="12"/>
        <v>9999</v>
      </c>
      <c r="AK284" s="27">
        <f t="shared" si="13"/>
        <v>9999</v>
      </c>
      <c r="AL284" s="27">
        <f t="shared" si="14"/>
        <v>9999</v>
      </c>
      <c r="AM284" s="27">
        <f t="shared" si="15"/>
        <v>9999</v>
      </c>
    </row>
    <row r="285" spans="1:39" ht="35.1" customHeight="1">
      <c r="A285" s="119" t="s">
        <v>29</v>
      </c>
      <c r="B285" s="119" t="s">
        <v>3757</v>
      </c>
      <c r="C285" s="119" t="s">
        <v>508</v>
      </c>
      <c r="D285" s="119" t="s">
        <v>14</v>
      </c>
      <c r="E285" s="119" t="s">
        <v>12</v>
      </c>
      <c r="F285" s="121">
        <v>3</v>
      </c>
      <c r="G285" s="121">
        <v>0</v>
      </c>
      <c r="H285" s="121">
        <v>2</v>
      </c>
      <c r="I285" s="119"/>
      <c r="J285" s="119" t="s">
        <v>508</v>
      </c>
      <c r="K285" s="119"/>
      <c r="L285" s="119" t="s">
        <v>3758</v>
      </c>
      <c r="M285" s="119" t="s">
        <v>508</v>
      </c>
      <c r="N285" s="119"/>
      <c r="O285" s="119"/>
      <c r="P285" s="119"/>
      <c r="AF285" s="27">
        <f t="shared" si="8"/>
        <v>0</v>
      </c>
      <c r="AG285" s="27">
        <f t="shared" si="9"/>
        <v>0</v>
      </c>
      <c r="AH285" s="27">
        <f t="shared" si="10"/>
        <v>0</v>
      </c>
      <c r="AI285" s="27">
        <f t="shared" si="11"/>
        <v>0</v>
      </c>
      <c r="AJ285" s="27">
        <f t="shared" si="12"/>
        <v>9999</v>
      </c>
      <c r="AK285" s="27">
        <f t="shared" si="13"/>
        <v>9999</v>
      </c>
      <c r="AL285" s="27">
        <f t="shared" si="14"/>
        <v>9999</v>
      </c>
      <c r="AM285" s="27">
        <f t="shared" si="15"/>
        <v>9999</v>
      </c>
    </row>
    <row r="286" spans="1:39" ht="35.1" customHeight="1">
      <c r="A286" s="119" t="s">
        <v>29</v>
      </c>
      <c r="B286" s="119" t="s">
        <v>3759</v>
      </c>
      <c r="C286" s="119" t="s">
        <v>62</v>
      </c>
      <c r="D286" s="119" t="s">
        <v>14</v>
      </c>
      <c r="E286" s="119" t="s">
        <v>12</v>
      </c>
      <c r="F286" s="121">
        <v>4</v>
      </c>
      <c r="G286" s="121">
        <v>0</v>
      </c>
      <c r="H286" s="121">
        <v>2</v>
      </c>
      <c r="I286" s="119"/>
      <c r="J286" s="119" t="s">
        <v>62</v>
      </c>
      <c r="K286" s="119"/>
      <c r="L286" s="119" t="s">
        <v>3760</v>
      </c>
      <c r="M286" s="119" t="s">
        <v>62</v>
      </c>
      <c r="N286" s="119"/>
      <c r="O286" s="119"/>
      <c r="P286" s="119"/>
      <c r="AF286" s="27">
        <f t="shared" si="8"/>
        <v>0</v>
      </c>
      <c r="AG286" s="27">
        <f t="shared" si="9"/>
        <v>0</v>
      </c>
      <c r="AH286" s="27">
        <f t="shared" si="10"/>
        <v>0</v>
      </c>
      <c r="AI286" s="27">
        <f t="shared" si="11"/>
        <v>0</v>
      </c>
      <c r="AJ286" s="27">
        <f t="shared" si="12"/>
        <v>9999</v>
      </c>
      <c r="AK286" s="27">
        <f t="shared" si="13"/>
        <v>9999</v>
      </c>
      <c r="AL286" s="27">
        <f t="shared" si="14"/>
        <v>9999</v>
      </c>
      <c r="AM286" s="27">
        <f t="shared" si="15"/>
        <v>9999</v>
      </c>
    </row>
    <row r="287" spans="1:39" ht="35.1" customHeight="1">
      <c r="A287" s="119" t="s">
        <v>29</v>
      </c>
      <c r="B287" s="119" t="s">
        <v>3761</v>
      </c>
      <c r="C287" s="119" t="s">
        <v>3762</v>
      </c>
      <c r="D287" s="119" t="s">
        <v>14</v>
      </c>
      <c r="E287" s="119" t="s">
        <v>3571</v>
      </c>
      <c r="F287" s="121">
        <v>5</v>
      </c>
      <c r="G287" s="121">
        <v>0</v>
      </c>
      <c r="H287" s="121">
        <v>0</v>
      </c>
      <c r="I287" s="119"/>
      <c r="J287" s="119"/>
      <c r="K287" s="119"/>
      <c r="L287" s="119"/>
      <c r="M287" s="119"/>
      <c r="N287" s="119"/>
      <c r="O287" s="119"/>
      <c r="P287" s="119"/>
      <c r="AF287" s="27">
        <f t="shared" si="8"/>
        <v>0</v>
      </c>
      <c r="AG287" s="27">
        <f t="shared" si="9"/>
        <v>0</v>
      </c>
      <c r="AH287" s="27">
        <f t="shared" si="10"/>
        <v>0</v>
      </c>
      <c r="AI287" s="27">
        <f t="shared" si="11"/>
        <v>0</v>
      </c>
      <c r="AJ287" s="27">
        <f t="shared" si="12"/>
        <v>9999</v>
      </c>
      <c r="AK287" s="27">
        <f t="shared" si="13"/>
        <v>9999</v>
      </c>
      <c r="AL287" s="27">
        <f t="shared" si="14"/>
        <v>9999</v>
      </c>
      <c r="AM287" s="27">
        <f t="shared" si="15"/>
        <v>9999</v>
      </c>
    </row>
    <row r="288" spans="1:39" ht="35.1" customHeight="1">
      <c r="A288" s="119" t="s">
        <v>41</v>
      </c>
      <c r="B288" s="119" t="s">
        <v>3763</v>
      </c>
      <c r="C288" s="119" t="s">
        <v>522</v>
      </c>
      <c r="D288" s="119" t="s">
        <v>19</v>
      </c>
      <c r="E288" s="119" t="s">
        <v>12</v>
      </c>
      <c r="F288" s="121">
        <v>1</v>
      </c>
      <c r="G288" s="121">
        <v>3</v>
      </c>
      <c r="H288" s="121">
        <v>0</v>
      </c>
      <c r="I288" s="119" t="s">
        <v>522</v>
      </c>
      <c r="J288" s="119"/>
      <c r="K288" s="119" t="s">
        <v>3764</v>
      </c>
      <c r="L288" s="119"/>
      <c r="M288" s="119" t="s">
        <v>522</v>
      </c>
      <c r="N288" s="119"/>
      <c r="O288" s="119"/>
      <c r="P288" s="119"/>
      <c r="AF288" s="27">
        <f t="shared" si="8"/>
        <v>0</v>
      </c>
      <c r="AG288" s="27">
        <f t="shared" si="9"/>
        <v>0</v>
      </c>
      <c r="AH288" s="27">
        <f t="shared" si="10"/>
        <v>0</v>
      </c>
      <c r="AI288" s="27">
        <f t="shared" si="11"/>
        <v>0</v>
      </c>
      <c r="AJ288" s="27">
        <f t="shared" si="12"/>
        <v>9999</v>
      </c>
      <c r="AK288" s="27">
        <f t="shared" si="13"/>
        <v>9999</v>
      </c>
      <c r="AL288" s="27">
        <f t="shared" si="14"/>
        <v>9999</v>
      </c>
      <c r="AM288" s="27">
        <f t="shared" si="15"/>
        <v>9999</v>
      </c>
    </row>
    <row r="289" spans="1:39" ht="35.1" customHeight="1">
      <c r="A289" s="119" t="s">
        <v>41</v>
      </c>
      <c r="B289" s="119" t="s">
        <v>3765</v>
      </c>
      <c r="C289" s="119" t="s">
        <v>523</v>
      </c>
      <c r="D289" s="119" t="s">
        <v>19</v>
      </c>
      <c r="E289" s="119" t="s">
        <v>12</v>
      </c>
      <c r="F289" s="121">
        <v>2</v>
      </c>
      <c r="G289" s="121">
        <v>2</v>
      </c>
      <c r="H289" s="121">
        <v>0</v>
      </c>
      <c r="I289" s="119" t="s">
        <v>523</v>
      </c>
      <c r="J289" s="119"/>
      <c r="K289" s="119" t="s">
        <v>3766</v>
      </c>
      <c r="L289" s="119"/>
      <c r="M289" s="119" t="s">
        <v>523</v>
      </c>
      <c r="N289" s="119"/>
      <c r="O289" s="119"/>
      <c r="P289" s="119"/>
      <c r="AF289" s="27">
        <f t="shared" si="8"/>
        <v>0</v>
      </c>
      <c r="AG289" s="27">
        <f t="shared" si="9"/>
        <v>0</v>
      </c>
      <c r="AH289" s="27">
        <f t="shared" si="10"/>
        <v>0</v>
      </c>
      <c r="AI289" s="27">
        <f t="shared" si="11"/>
        <v>0</v>
      </c>
      <c r="AJ289" s="27">
        <f t="shared" si="12"/>
        <v>9999</v>
      </c>
      <c r="AK289" s="27">
        <f t="shared" si="13"/>
        <v>9999</v>
      </c>
      <c r="AL289" s="27">
        <f t="shared" si="14"/>
        <v>9999</v>
      </c>
      <c r="AM289" s="27">
        <f t="shared" si="15"/>
        <v>9999</v>
      </c>
    </row>
    <row r="290" spans="1:39" ht="35.1" customHeight="1">
      <c r="A290" s="119" t="s">
        <v>41</v>
      </c>
      <c r="B290" s="119" t="s">
        <v>3767</v>
      </c>
      <c r="C290" s="119" t="s">
        <v>1216</v>
      </c>
      <c r="D290" s="119" t="s">
        <v>19</v>
      </c>
      <c r="E290" s="119" t="s">
        <v>12</v>
      </c>
      <c r="F290" s="121">
        <v>3</v>
      </c>
      <c r="G290" s="121">
        <v>2</v>
      </c>
      <c r="H290" s="121">
        <v>0</v>
      </c>
      <c r="I290" s="119" t="s">
        <v>1216</v>
      </c>
      <c r="J290" s="119"/>
      <c r="K290" s="119" t="s">
        <v>3768</v>
      </c>
      <c r="L290" s="119"/>
      <c r="M290" s="119" t="s">
        <v>1216</v>
      </c>
      <c r="N290" s="119" t="s">
        <v>3769</v>
      </c>
      <c r="O290" s="119"/>
      <c r="P290" s="119"/>
      <c r="AF290" s="27">
        <f t="shared" si="8"/>
        <v>0</v>
      </c>
      <c r="AG290" s="27">
        <f t="shared" si="9"/>
        <v>0</v>
      </c>
      <c r="AH290" s="27">
        <f t="shared" si="10"/>
        <v>0</v>
      </c>
      <c r="AI290" s="27">
        <f t="shared" si="11"/>
        <v>0</v>
      </c>
      <c r="AJ290" s="27">
        <f t="shared" si="12"/>
        <v>9999</v>
      </c>
      <c r="AK290" s="27">
        <f t="shared" si="13"/>
        <v>9999</v>
      </c>
      <c r="AL290" s="27">
        <f t="shared" si="14"/>
        <v>9999</v>
      </c>
      <c r="AM290" s="27">
        <f t="shared" si="15"/>
        <v>9999</v>
      </c>
    </row>
    <row r="291" spans="1:39" ht="35.1" customHeight="1">
      <c r="A291" s="119" t="s">
        <v>41</v>
      </c>
      <c r="B291" s="119" t="s">
        <v>3770</v>
      </c>
      <c r="C291" s="119" t="s">
        <v>2166</v>
      </c>
      <c r="D291" s="119" t="s">
        <v>19</v>
      </c>
      <c r="E291" s="119" t="s">
        <v>12</v>
      </c>
      <c r="F291" s="121">
        <v>4</v>
      </c>
      <c r="G291" s="121">
        <v>2</v>
      </c>
      <c r="H291" s="121">
        <v>0</v>
      </c>
      <c r="I291" s="119" t="s">
        <v>2166</v>
      </c>
      <c r="J291" s="119"/>
      <c r="K291" s="119" t="s">
        <v>3771</v>
      </c>
      <c r="L291" s="119"/>
      <c r="M291" s="119" t="s">
        <v>2166</v>
      </c>
      <c r="N291" s="119" t="s">
        <v>3772</v>
      </c>
      <c r="O291" s="119" t="s">
        <v>3751</v>
      </c>
      <c r="P291" s="119"/>
      <c r="AF291" s="27">
        <f t="shared" si="8"/>
        <v>0</v>
      </c>
      <c r="AG291" s="27">
        <f t="shared" si="9"/>
        <v>0</v>
      </c>
      <c r="AH291" s="27">
        <f t="shared" si="10"/>
        <v>0</v>
      </c>
      <c r="AI291" s="27">
        <f t="shared" si="11"/>
        <v>0</v>
      </c>
      <c r="AJ291" s="27">
        <f t="shared" si="12"/>
        <v>9999</v>
      </c>
      <c r="AK291" s="27">
        <f t="shared" si="13"/>
        <v>9999</v>
      </c>
      <c r="AL291" s="27">
        <f t="shared" si="14"/>
        <v>9999</v>
      </c>
      <c r="AM291" s="27">
        <f t="shared" si="15"/>
        <v>9999</v>
      </c>
    </row>
    <row r="292" spans="1:39" ht="35.1" customHeight="1">
      <c r="A292" s="119" t="s">
        <v>41</v>
      </c>
      <c r="B292" s="119" t="s">
        <v>3773</v>
      </c>
      <c r="C292" s="119" t="s">
        <v>2167</v>
      </c>
      <c r="D292" s="119" t="s">
        <v>19</v>
      </c>
      <c r="E292" s="119" t="s">
        <v>12</v>
      </c>
      <c r="F292" s="121">
        <v>5</v>
      </c>
      <c r="G292" s="121">
        <v>1</v>
      </c>
      <c r="H292" s="121">
        <v>0</v>
      </c>
      <c r="I292" s="119" t="s">
        <v>2167</v>
      </c>
      <c r="J292" s="119"/>
      <c r="K292" s="119" t="s">
        <v>3774</v>
      </c>
      <c r="L292" s="119"/>
      <c r="M292" s="119" t="s">
        <v>2167</v>
      </c>
      <c r="N292" s="119" t="s">
        <v>3775</v>
      </c>
      <c r="O292" s="119"/>
      <c r="P292" s="119"/>
      <c r="AF292" s="27">
        <f t="shared" si="8"/>
        <v>0</v>
      </c>
      <c r="AG292" s="27">
        <f t="shared" si="9"/>
        <v>0</v>
      </c>
      <c r="AH292" s="27">
        <f t="shared" si="10"/>
        <v>0</v>
      </c>
      <c r="AI292" s="27">
        <f t="shared" si="11"/>
        <v>0</v>
      </c>
      <c r="AJ292" s="27">
        <f t="shared" si="12"/>
        <v>9999</v>
      </c>
      <c r="AK292" s="27">
        <f t="shared" si="13"/>
        <v>9999</v>
      </c>
      <c r="AL292" s="27">
        <f t="shared" si="14"/>
        <v>9999</v>
      </c>
      <c r="AM292" s="27">
        <f t="shared" si="15"/>
        <v>9999</v>
      </c>
    </row>
    <row r="293" spans="1:39" ht="35.1" customHeight="1">
      <c r="A293" s="119" t="s">
        <v>41</v>
      </c>
      <c r="B293" s="119" t="s">
        <v>3776</v>
      </c>
      <c r="C293" s="119" t="s">
        <v>519</v>
      </c>
      <c r="D293" s="119" t="s">
        <v>14</v>
      </c>
      <c r="E293" s="119" t="s">
        <v>12</v>
      </c>
      <c r="F293" s="121">
        <v>1</v>
      </c>
      <c r="G293" s="121">
        <v>0</v>
      </c>
      <c r="H293" s="121">
        <v>3</v>
      </c>
      <c r="I293" s="119"/>
      <c r="J293" s="119" t="s">
        <v>519</v>
      </c>
      <c r="K293" s="119"/>
      <c r="L293" s="119" t="s">
        <v>3777</v>
      </c>
      <c r="M293" s="119" t="s">
        <v>519</v>
      </c>
      <c r="N293" s="119" t="s">
        <v>3661</v>
      </c>
      <c r="O293" s="119" t="s">
        <v>3662</v>
      </c>
      <c r="P293" s="119"/>
      <c r="AF293" s="27">
        <f t="shared" si="8"/>
        <v>0</v>
      </c>
      <c r="AG293" s="27">
        <f t="shared" si="9"/>
        <v>0</v>
      </c>
      <c r="AH293" s="27">
        <f t="shared" si="10"/>
        <v>0</v>
      </c>
      <c r="AI293" s="27">
        <f t="shared" si="11"/>
        <v>0</v>
      </c>
      <c r="AJ293" s="27">
        <f t="shared" si="12"/>
        <v>9999</v>
      </c>
      <c r="AK293" s="27">
        <f t="shared" si="13"/>
        <v>9999</v>
      </c>
      <c r="AL293" s="27">
        <f t="shared" si="14"/>
        <v>9999</v>
      </c>
      <c r="AM293" s="27">
        <f t="shared" si="15"/>
        <v>9999</v>
      </c>
    </row>
    <row r="294" spans="1:39" ht="35.1" customHeight="1">
      <c r="A294" s="119" t="s">
        <v>41</v>
      </c>
      <c r="B294" s="119" t="s">
        <v>3778</v>
      </c>
      <c r="C294" s="119" t="s">
        <v>402</v>
      </c>
      <c r="D294" s="119" t="s">
        <v>14</v>
      </c>
      <c r="E294" s="119" t="s">
        <v>12</v>
      </c>
      <c r="F294" s="121">
        <v>2</v>
      </c>
      <c r="G294" s="121">
        <v>0</v>
      </c>
      <c r="H294" s="121">
        <v>3</v>
      </c>
      <c r="I294" s="119"/>
      <c r="J294" s="119" t="s">
        <v>402</v>
      </c>
      <c r="K294" s="119"/>
      <c r="L294" s="119" t="s">
        <v>3586</v>
      </c>
      <c r="M294" s="119" t="s">
        <v>402</v>
      </c>
      <c r="N294" s="119"/>
      <c r="O294" s="119"/>
      <c r="P294" s="119"/>
      <c r="AF294" s="27">
        <f t="shared" si="8"/>
        <v>0</v>
      </c>
      <c r="AG294" s="27">
        <f t="shared" si="9"/>
        <v>0</v>
      </c>
      <c r="AH294" s="27">
        <f t="shared" si="10"/>
        <v>0</v>
      </c>
      <c r="AI294" s="27">
        <f t="shared" si="11"/>
        <v>0</v>
      </c>
      <c r="AJ294" s="27">
        <f t="shared" si="12"/>
        <v>9999</v>
      </c>
      <c r="AK294" s="27">
        <f t="shared" si="13"/>
        <v>9999</v>
      </c>
      <c r="AL294" s="27">
        <f t="shared" si="14"/>
        <v>9999</v>
      </c>
      <c r="AM294" s="27">
        <f t="shared" si="15"/>
        <v>9999</v>
      </c>
    </row>
    <row r="295" spans="1:39" ht="35.1" customHeight="1">
      <c r="A295" s="119" t="s">
        <v>41</v>
      </c>
      <c r="B295" s="119" t="s">
        <v>3779</v>
      </c>
      <c r="C295" s="119" t="s">
        <v>520</v>
      </c>
      <c r="D295" s="119" t="s">
        <v>14</v>
      </c>
      <c r="E295" s="119" t="s">
        <v>12</v>
      </c>
      <c r="F295" s="121">
        <v>3</v>
      </c>
      <c r="G295" s="121">
        <v>0</v>
      </c>
      <c r="H295" s="121">
        <v>2</v>
      </c>
      <c r="I295" s="119"/>
      <c r="J295" s="119" t="s">
        <v>520</v>
      </c>
      <c r="K295" s="119"/>
      <c r="L295" s="119" t="s">
        <v>3780</v>
      </c>
      <c r="M295" s="119" t="s">
        <v>520</v>
      </c>
      <c r="N295" s="119"/>
      <c r="O295" s="119"/>
      <c r="P295" s="119"/>
      <c r="AF295" s="27">
        <f t="shared" si="8"/>
        <v>0</v>
      </c>
      <c r="AG295" s="27">
        <f t="shared" si="9"/>
        <v>0</v>
      </c>
      <c r="AH295" s="27">
        <f t="shared" si="10"/>
        <v>0</v>
      </c>
      <c r="AI295" s="27">
        <f t="shared" si="11"/>
        <v>0</v>
      </c>
      <c r="AJ295" s="27">
        <f t="shared" si="12"/>
        <v>9999</v>
      </c>
      <c r="AK295" s="27">
        <f t="shared" si="13"/>
        <v>9999</v>
      </c>
      <c r="AL295" s="27">
        <f t="shared" si="14"/>
        <v>9999</v>
      </c>
      <c r="AM295" s="27">
        <f t="shared" si="15"/>
        <v>9999</v>
      </c>
    </row>
    <row r="296" spans="1:39" ht="35.1" customHeight="1">
      <c r="A296" s="119" t="s">
        <v>41</v>
      </c>
      <c r="B296" s="119" t="s">
        <v>3781</v>
      </c>
      <c r="C296" s="119" t="s">
        <v>521</v>
      </c>
      <c r="D296" s="119" t="s">
        <v>14</v>
      </c>
      <c r="E296" s="119" t="s">
        <v>12</v>
      </c>
      <c r="F296" s="121">
        <v>4</v>
      </c>
      <c r="G296" s="121">
        <v>0</v>
      </c>
      <c r="H296" s="121">
        <v>2</v>
      </c>
      <c r="I296" s="119"/>
      <c r="J296" s="119" t="s">
        <v>521</v>
      </c>
      <c r="K296" s="119"/>
      <c r="L296" s="119" t="s">
        <v>3782</v>
      </c>
      <c r="M296" s="119" t="s">
        <v>521</v>
      </c>
      <c r="N296" s="119" t="s">
        <v>3783</v>
      </c>
      <c r="O296" s="119"/>
      <c r="P296" s="119"/>
      <c r="AF296" s="27">
        <f t="shared" si="8"/>
        <v>0</v>
      </c>
      <c r="AG296" s="27">
        <f t="shared" si="9"/>
        <v>0</v>
      </c>
      <c r="AH296" s="27">
        <f t="shared" si="10"/>
        <v>0</v>
      </c>
      <c r="AI296" s="27">
        <f t="shared" si="11"/>
        <v>0</v>
      </c>
      <c r="AJ296" s="27">
        <f t="shared" si="12"/>
        <v>9999</v>
      </c>
      <c r="AK296" s="27">
        <f t="shared" si="13"/>
        <v>9999</v>
      </c>
      <c r="AL296" s="27">
        <f t="shared" si="14"/>
        <v>9999</v>
      </c>
      <c r="AM296" s="27">
        <f t="shared" si="15"/>
        <v>9999</v>
      </c>
    </row>
    <row r="297" spans="1:39" ht="35.1" customHeight="1">
      <c r="A297" s="119" t="s">
        <v>41</v>
      </c>
      <c r="B297" s="119" t="s">
        <v>3784</v>
      </c>
      <c r="C297" s="119" t="s">
        <v>3785</v>
      </c>
      <c r="D297" s="119" t="s">
        <v>14</v>
      </c>
      <c r="E297" s="119" t="s">
        <v>3571</v>
      </c>
      <c r="F297" s="121">
        <v>5</v>
      </c>
      <c r="G297" s="121">
        <v>0</v>
      </c>
      <c r="H297" s="121">
        <v>0</v>
      </c>
      <c r="I297" s="119"/>
      <c r="J297" s="119"/>
      <c r="K297" s="119"/>
      <c r="L297" s="119"/>
      <c r="M297" s="119"/>
      <c r="N297" s="119"/>
      <c r="O297" s="119"/>
      <c r="P297" s="119"/>
      <c r="AF297" s="27">
        <f t="shared" si="8"/>
        <v>0</v>
      </c>
      <c r="AG297" s="27">
        <f t="shared" si="9"/>
        <v>0</v>
      </c>
      <c r="AH297" s="27">
        <f t="shared" si="10"/>
        <v>0</v>
      </c>
      <c r="AI297" s="27">
        <f t="shared" si="11"/>
        <v>0</v>
      </c>
      <c r="AJ297" s="27">
        <f t="shared" si="12"/>
        <v>9999</v>
      </c>
      <c r="AK297" s="27">
        <f t="shared" si="13"/>
        <v>9999</v>
      </c>
      <c r="AL297" s="27">
        <f t="shared" si="14"/>
        <v>9999</v>
      </c>
      <c r="AM297" s="27">
        <f t="shared" si="15"/>
        <v>9999</v>
      </c>
    </row>
    <row r="298" spans="1:39" ht="35.1" customHeight="1">
      <c r="A298" s="119" t="s">
        <v>43</v>
      </c>
      <c r="B298" s="119" t="s">
        <v>3786</v>
      </c>
      <c r="C298" s="119" t="s">
        <v>536</v>
      </c>
      <c r="D298" s="119" t="s">
        <v>19</v>
      </c>
      <c r="E298" s="119" t="s">
        <v>12</v>
      </c>
      <c r="F298" s="121">
        <v>1</v>
      </c>
      <c r="G298" s="121">
        <v>3</v>
      </c>
      <c r="H298" s="121">
        <v>0</v>
      </c>
      <c r="I298" s="119" t="s">
        <v>536</v>
      </c>
      <c r="J298" s="119"/>
      <c r="K298" s="119" t="s">
        <v>3787</v>
      </c>
      <c r="L298" s="119"/>
      <c r="M298" s="119" t="s">
        <v>536</v>
      </c>
      <c r="N298" s="119" t="s">
        <v>3788</v>
      </c>
      <c r="O298" s="119" t="s">
        <v>482</v>
      </c>
      <c r="P298" s="119" t="s">
        <v>3789</v>
      </c>
      <c r="AF298" s="27">
        <f t="shared" si="8"/>
        <v>0</v>
      </c>
      <c r="AG298" s="27">
        <f t="shared" si="9"/>
        <v>0</v>
      </c>
      <c r="AH298" s="27">
        <f t="shared" si="10"/>
        <v>0</v>
      </c>
      <c r="AI298" s="27">
        <f t="shared" si="11"/>
        <v>0</v>
      </c>
      <c r="AJ298" s="27">
        <f t="shared" si="12"/>
        <v>9999</v>
      </c>
      <c r="AK298" s="27">
        <f t="shared" si="13"/>
        <v>9999</v>
      </c>
      <c r="AL298" s="27">
        <f t="shared" si="14"/>
        <v>9999</v>
      </c>
      <c r="AM298" s="27">
        <f t="shared" si="15"/>
        <v>9999</v>
      </c>
    </row>
    <row r="299" spans="1:39" ht="35.1" customHeight="1">
      <c r="A299" s="119" t="s">
        <v>43</v>
      </c>
      <c r="B299" s="119" t="s">
        <v>3790</v>
      </c>
      <c r="C299" s="119" t="s">
        <v>537</v>
      </c>
      <c r="D299" s="119" t="s">
        <v>19</v>
      </c>
      <c r="E299" s="119" t="s">
        <v>12</v>
      </c>
      <c r="F299" s="121">
        <v>2</v>
      </c>
      <c r="G299" s="121">
        <v>3</v>
      </c>
      <c r="H299" s="121">
        <v>0</v>
      </c>
      <c r="I299" s="119" t="s">
        <v>537</v>
      </c>
      <c r="J299" s="119"/>
      <c r="K299" s="119" t="s">
        <v>3791</v>
      </c>
      <c r="L299" s="119"/>
      <c r="M299" s="119" t="s">
        <v>537</v>
      </c>
      <c r="N299" s="119" t="s">
        <v>3792</v>
      </c>
      <c r="O299" s="119" t="s">
        <v>1227</v>
      </c>
      <c r="P299" s="119" t="s">
        <v>3793</v>
      </c>
      <c r="AF299" s="27">
        <f t="shared" si="8"/>
        <v>0</v>
      </c>
      <c r="AG299" s="27">
        <f t="shared" si="9"/>
        <v>0</v>
      </c>
      <c r="AH299" s="27">
        <f t="shared" si="10"/>
        <v>0</v>
      </c>
      <c r="AI299" s="27">
        <f t="shared" si="11"/>
        <v>0</v>
      </c>
      <c r="AJ299" s="27">
        <f t="shared" si="12"/>
        <v>9999</v>
      </c>
      <c r="AK299" s="27">
        <f t="shared" si="13"/>
        <v>9999</v>
      </c>
      <c r="AL299" s="27">
        <f t="shared" si="14"/>
        <v>9999</v>
      </c>
      <c r="AM299" s="27">
        <f t="shared" si="15"/>
        <v>9999</v>
      </c>
    </row>
    <row r="300" spans="1:39" ht="35.1" customHeight="1">
      <c r="A300" s="119" t="s">
        <v>43</v>
      </c>
      <c r="B300" s="119" t="s">
        <v>3794</v>
      </c>
      <c r="C300" s="119" t="s">
        <v>23</v>
      </c>
      <c r="D300" s="119" t="s">
        <v>19</v>
      </c>
      <c r="E300" s="119" t="s">
        <v>12</v>
      </c>
      <c r="F300" s="121">
        <v>3</v>
      </c>
      <c r="G300" s="121">
        <v>2</v>
      </c>
      <c r="H300" s="121">
        <v>0</v>
      </c>
      <c r="I300" s="119" t="s">
        <v>23</v>
      </c>
      <c r="J300" s="119"/>
      <c r="K300" s="119" t="s">
        <v>3795</v>
      </c>
      <c r="L300" s="119"/>
      <c r="M300" s="119" t="s">
        <v>23</v>
      </c>
      <c r="N300" s="119" t="s">
        <v>3796</v>
      </c>
      <c r="O300" s="119"/>
      <c r="P300" s="119"/>
      <c r="AF300" s="27">
        <f t="shared" si="8"/>
        <v>0</v>
      </c>
      <c r="AG300" s="27">
        <f t="shared" si="9"/>
        <v>0</v>
      </c>
      <c r="AH300" s="27">
        <f t="shared" si="10"/>
        <v>0</v>
      </c>
      <c r="AI300" s="27">
        <f t="shared" si="11"/>
        <v>0</v>
      </c>
      <c r="AJ300" s="27">
        <f t="shared" si="12"/>
        <v>9999</v>
      </c>
      <c r="AK300" s="27">
        <f t="shared" si="13"/>
        <v>9999</v>
      </c>
      <c r="AL300" s="27">
        <f t="shared" si="14"/>
        <v>9999</v>
      </c>
      <c r="AM300" s="27">
        <f t="shared" si="15"/>
        <v>9999</v>
      </c>
    </row>
    <row r="301" spans="1:39" ht="35.1" customHeight="1">
      <c r="A301" s="119" t="s">
        <v>43</v>
      </c>
      <c r="B301" s="119" t="s">
        <v>3797</v>
      </c>
      <c r="C301" s="119" t="s">
        <v>2168</v>
      </c>
      <c r="D301" s="119" t="s">
        <v>19</v>
      </c>
      <c r="E301" s="119" t="s">
        <v>12</v>
      </c>
      <c r="F301" s="121">
        <v>4</v>
      </c>
      <c r="G301" s="121">
        <v>2</v>
      </c>
      <c r="H301" s="121">
        <v>0</v>
      </c>
      <c r="I301" s="119" t="s">
        <v>2168</v>
      </c>
      <c r="J301" s="119"/>
      <c r="K301" s="119" t="s">
        <v>3798</v>
      </c>
      <c r="L301" s="119"/>
      <c r="M301" s="119" t="s">
        <v>2168</v>
      </c>
      <c r="N301" s="119" t="s">
        <v>3799</v>
      </c>
      <c r="O301" s="119" t="s">
        <v>3800</v>
      </c>
      <c r="P301" s="119" t="s">
        <v>2084</v>
      </c>
      <c r="AF301" s="27">
        <f t="shared" si="8"/>
        <v>0</v>
      </c>
      <c r="AG301" s="27">
        <f t="shared" si="9"/>
        <v>0</v>
      </c>
      <c r="AH301" s="27">
        <f t="shared" si="10"/>
        <v>0</v>
      </c>
      <c r="AI301" s="27">
        <f t="shared" si="11"/>
        <v>0</v>
      </c>
      <c r="AJ301" s="27">
        <f t="shared" si="12"/>
        <v>9999</v>
      </c>
      <c r="AK301" s="27">
        <f t="shared" si="13"/>
        <v>9999</v>
      </c>
      <c r="AL301" s="27">
        <f t="shared" si="14"/>
        <v>9999</v>
      </c>
      <c r="AM301" s="27">
        <f t="shared" si="15"/>
        <v>9999</v>
      </c>
    </row>
    <row r="302" spans="1:39" ht="35.1" customHeight="1">
      <c r="A302" s="119" t="s">
        <v>43</v>
      </c>
      <c r="B302" s="119" t="s">
        <v>3801</v>
      </c>
      <c r="C302" s="119" t="s">
        <v>3802</v>
      </c>
      <c r="D302" s="119" t="s">
        <v>19</v>
      </c>
      <c r="E302" s="119" t="s">
        <v>3571</v>
      </c>
      <c r="F302" s="121">
        <v>5</v>
      </c>
      <c r="G302" s="121">
        <v>0</v>
      </c>
      <c r="H302" s="121">
        <v>0</v>
      </c>
      <c r="I302" s="119"/>
      <c r="J302" s="119"/>
      <c r="K302" s="119"/>
      <c r="L302" s="119"/>
      <c r="M302" s="119"/>
      <c r="N302" s="119"/>
      <c r="O302" s="119"/>
      <c r="P302" s="119"/>
      <c r="AF302" s="27">
        <f t="shared" si="8"/>
        <v>0</v>
      </c>
      <c r="AG302" s="27">
        <f t="shared" si="9"/>
        <v>0</v>
      </c>
      <c r="AH302" s="27">
        <f t="shared" si="10"/>
        <v>0</v>
      </c>
      <c r="AI302" s="27">
        <f t="shared" si="11"/>
        <v>0</v>
      </c>
      <c r="AJ302" s="27">
        <f t="shared" si="12"/>
        <v>9999</v>
      </c>
      <c r="AK302" s="27">
        <f t="shared" si="13"/>
        <v>9999</v>
      </c>
      <c r="AL302" s="27">
        <f t="shared" si="14"/>
        <v>9999</v>
      </c>
      <c r="AM302" s="27">
        <f t="shared" si="15"/>
        <v>9999</v>
      </c>
    </row>
    <row r="303" spans="1:39" ht="35.1" customHeight="1">
      <c r="A303" s="119" t="s">
        <v>43</v>
      </c>
      <c r="B303" s="119" t="s">
        <v>3803</v>
      </c>
      <c r="C303" s="119" t="s">
        <v>533</v>
      </c>
      <c r="D303" s="119" t="s">
        <v>14</v>
      </c>
      <c r="E303" s="119" t="s">
        <v>12</v>
      </c>
      <c r="F303" s="121">
        <v>1</v>
      </c>
      <c r="G303" s="121">
        <v>0</v>
      </c>
      <c r="H303" s="121">
        <v>3</v>
      </c>
      <c r="I303" s="119"/>
      <c r="J303" s="119" t="s">
        <v>533</v>
      </c>
      <c r="K303" s="119"/>
      <c r="L303" s="119" t="s">
        <v>3804</v>
      </c>
      <c r="M303" s="119" t="s">
        <v>533</v>
      </c>
      <c r="N303" s="119"/>
      <c r="O303" s="119"/>
      <c r="P303" s="119"/>
      <c r="AF303" s="27">
        <f t="shared" si="8"/>
        <v>0</v>
      </c>
      <c r="AG303" s="27">
        <f t="shared" si="9"/>
        <v>0</v>
      </c>
      <c r="AH303" s="27">
        <f t="shared" si="10"/>
        <v>0</v>
      </c>
      <c r="AI303" s="27">
        <f t="shared" si="11"/>
        <v>0</v>
      </c>
      <c r="AJ303" s="27">
        <f t="shared" si="12"/>
        <v>9999</v>
      </c>
      <c r="AK303" s="27">
        <f t="shared" si="13"/>
        <v>9999</v>
      </c>
      <c r="AL303" s="27">
        <f t="shared" si="14"/>
        <v>9999</v>
      </c>
      <c r="AM303" s="27">
        <f t="shared" si="15"/>
        <v>9999</v>
      </c>
    </row>
    <row r="304" spans="1:39" ht="35.1" customHeight="1">
      <c r="A304" s="119" t="s">
        <v>43</v>
      </c>
      <c r="B304" s="119" t="s">
        <v>3805</v>
      </c>
      <c r="C304" s="119" t="s">
        <v>69</v>
      </c>
      <c r="D304" s="119" t="s">
        <v>14</v>
      </c>
      <c r="E304" s="119" t="s">
        <v>12</v>
      </c>
      <c r="F304" s="121">
        <v>2</v>
      </c>
      <c r="G304" s="121">
        <v>0</v>
      </c>
      <c r="H304" s="121">
        <v>3</v>
      </c>
      <c r="I304" s="119"/>
      <c r="J304" s="119" t="s">
        <v>69</v>
      </c>
      <c r="K304" s="119"/>
      <c r="L304" s="119" t="s">
        <v>3717</v>
      </c>
      <c r="M304" s="119" t="s">
        <v>69</v>
      </c>
      <c r="N304" s="119"/>
      <c r="O304" s="119"/>
      <c r="P304" s="119"/>
      <c r="AF304" s="27">
        <f t="shared" si="8"/>
        <v>0</v>
      </c>
      <c r="AG304" s="27">
        <f t="shared" si="9"/>
        <v>0</v>
      </c>
      <c r="AH304" s="27">
        <f t="shared" si="10"/>
        <v>0</v>
      </c>
      <c r="AI304" s="27">
        <f t="shared" si="11"/>
        <v>0</v>
      </c>
      <c r="AJ304" s="27">
        <f t="shared" si="12"/>
        <v>9999</v>
      </c>
      <c r="AK304" s="27">
        <f t="shared" si="13"/>
        <v>9999</v>
      </c>
      <c r="AL304" s="27">
        <f t="shared" si="14"/>
        <v>9999</v>
      </c>
      <c r="AM304" s="27">
        <f t="shared" si="15"/>
        <v>9999</v>
      </c>
    </row>
    <row r="305" spans="1:39" ht="35.1" customHeight="1">
      <c r="A305" s="119" t="s">
        <v>43</v>
      </c>
      <c r="B305" s="119" t="s">
        <v>3806</v>
      </c>
      <c r="C305" s="119" t="s">
        <v>534</v>
      </c>
      <c r="D305" s="119" t="s">
        <v>14</v>
      </c>
      <c r="E305" s="119" t="s">
        <v>12</v>
      </c>
      <c r="F305" s="121">
        <v>3</v>
      </c>
      <c r="G305" s="121">
        <v>0</v>
      </c>
      <c r="H305" s="121">
        <v>2</v>
      </c>
      <c r="I305" s="119"/>
      <c r="J305" s="119" t="s">
        <v>534</v>
      </c>
      <c r="K305" s="119"/>
      <c r="L305" s="119" t="s">
        <v>3807</v>
      </c>
      <c r="M305" s="119" t="s">
        <v>534</v>
      </c>
      <c r="N305" s="119"/>
      <c r="O305" s="119"/>
      <c r="P305" s="119"/>
      <c r="AF305" s="27">
        <f t="shared" si="8"/>
        <v>0</v>
      </c>
      <c r="AG305" s="27">
        <f t="shared" si="9"/>
        <v>0</v>
      </c>
      <c r="AH305" s="27">
        <f t="shared" si="10"/>
        <v>0</v>
      </c>
      <c r="AI305" s="27">
        <f t="shared" si="11"/>
        <v>0</v>
      </c>
      <c r="AJ305" s="27">
        <f t="shared" si="12"/>
        <v>9999</v>
      </c>
      <c r="AK305" s="27">
        <f t="shared" si="13"/>
        <v>9999</v>
      </c>
      <c r="AL305" s="27">
        <f t="shared" si="14"/>
        <v>9999</v>
      </c>
      <c r="AM305" s="27">
        <f t="shared" si="15"/>
        <v>9999</v>
      </c>
    </row>
    <row r="306" spans="1:39" ht="35.1" customHeight="1">
      <c r="A306" s="119" t="s">
        <v>43</v>
      </c>
      <c r="B306" s="119" t="s">
        <v>3808</v>
      </c>
      <c r="C306" s="119" t="s">
        <v>535</v>
      </c>
      <c r="D306" s="119" t="s">
        <v>14</v>
      </c>
      <c r="E306" s="119" t="s">
        <v>12</v>
      </c>
      <c r="F306" s="121">
        <v>4</v>
      </c>
      <c r="G306" s="121">
        <v>0</v>
      </c>
      <c r="H306" s="121">
        <v>2</v>
      </c>
      <c r="I306" s="119"/>
      <c r="J306" s="119" t="s">
        <v>535</v>
      </c>
      <c r="K306" s="119"/>
      <c r="L306" s="119" t="s">
        <v>3809</v>
      </c>
      <c r="M306" s="119" t="s">
        <v>535</v>
      </c>
      <c r="N306" s="119"/>
      <c r="O306" s="119"/>
      <c r="P306" s="119"/>
      <c r="AF306" s="27">
        <f t="shared" si="8"/>
        <v>0</v>
      </c>
      <c r="AG306" s="27">
        <f t="shared" si="9"/>
        <v>0</v>
      </c>
      <c r="AH306" s="27">
        <f t="shared" si="10"/>
        <v>0</v>
      </c>
      <c r="AI306" s="27">
        <f t="shared" si="11"/>
        <v>0</v>
      </c>
      <c r="AJ306" s="27">
        <f t="shared" si="12"/>
        <v>9999</v>
      </c>
      <c r="AK306" s="27">
        <f t="shared" si="13"/>
        <v>9999</v>
      </c>
      <c r="AL306" s="27">
        <f t="shared" si="14"/>
        <v>9999</v>
      </c>
      <c r="AM306" s="27">
        <f t="shared" si="15"/>
        <v>9999</v>
      </c>
    </row>
    <row r="307" spans="1:39" ht="35.1" customHeight="1">
      <c r="A307" s="119" t="s">
        <v>43</v>
      </c>
      <c r="B307" s="119" t="s">
        <v>3810</v>
      </c>
      <c r="C307" s="119" t="s">
        <v>3811</v>
      </c>
      <c r="D307" s="119" t="s">
        <v>14</v>
      </c>
      <c r="E307" s="119" t="s">
        <v>3571</v>
      </c>
      <c r="F307" s="121">
        <v>5</v>
      </c>
      <c r="G307" s="121">
        <v>0</v>
      </c>
      <c r="H307" s="121">
        <v>0</v>
      </c>
      <c r="I307" s="119"/>
      <c r="J307" s="119"/>
      <c r="K307" s="119"/>
      <c r="L307" s="119"/>
      <c r="M307" s="119"/>
      <c r="N307" s="119"/>
      <c r="O307" s="119"/>
      <c r="P307" s="119"/>
      <c r="AF307" s="27">
        <f t="shared" si="8"/>
        <v>0</v>
      </c>
      <c r="AG307" s="27">
        <f t="shared" si="9"/>
        <v>0</v>
      </c>
      <c r="AH307" s="27">
        <f t="shared" si="10"/>
        <v>0</v>
      </c>
      <c r="AI307" s="27">
        <f t="shared" si="11"/>
        <v>0</v>
      </c>
      <c r="AJ307" s="27">
        <f t="shared" si="12"/>
        <v>9999</v>
      </c>
      <c r="AK307" s="27">
        <f t="shared" si="13"/>
        <v>9999</v>
      </c>
      <c r="AL307" s="27">
        <f t="shared" si="14"/>
        <v>9999</v>
      </c>
      <c r="AM307" s="27">
        <f t="shared" si="15"/>
        <v>9999</v>
      </c>
    </row>
    <row r="308" spans="1:39" ht="35.1" customHeight="1">
      <c r="A308" s="119" t="s">
        <v>44</v>
      </c>
      <c r="B308" s="119" t="s">
        <v>3812</v>
      </c>
      <c r="C308" s="119" t="s">
        <v>550</v>
      </c>
      <c r="D308" s="119" t="s">
        <v>19</v>
      </c>
      <c r="E308" s="119" t="s">
        <v>12</v>
      </c>
      <c r="F308" s="121">
        <v>1</v>
      </c>
      <c r="G308" s="121">
        <v>3</v>
      </c>
      <c r="H308" s="121">
        <v>0</v>
      </c>
      <c r="I308" s="119" t="s">
        <v>550</v>
      </c>
      <c r="J308" s="119"/>
      <c r="K308" s="119" t="s">
        <v>3813</v>
      </c>
      <c r="L308" s="119"/>
      <c r="M308" s="119" t="s">
        <v>550</v>
      </c>
      <c r="N308" s="119" t="s">
        <v>3814</v>
      </c>
      <c r="O308" s="119" t="s">
        <v>3815</v>
      </c>
      <c r="P308" s="119"/>
      <c r="AF308" s="27">
        <f t="shared" si="8"/>
        <v>0</v>
      </c>
      <c r="AG308" s="27">
        <f t="shared" si="9"/>
        <v>0</v>
      </c>
      <c r="AH308" s="27">
        <f t="shared" si="10"/>
        <v>0</v>
      </c>
      <c r="AI308" s="27">
        <f t="shared" si="11"/>
        <v>0</v>
      </c>
      <c r="AJ308" s="27">
        <f t="shared" si="12"/>
        <v>9999</v>
      </c>
      <c r="AK308" s="27">
        <f t="shared" si="13"/>
        <v>9999</v>
      </c>
      <c r="AL308" s="27">
        <f t="shared" si="14"/>
        <v>9999</v>
      </c>
      <c r="AM308" s="27">
        <f t="shared" si="15"/>
        <v>9999</v>
      </c>
    </row>
    <row r="309" spans="1:39" ht="35.1" customHeight="1">
      <c r="A309" s="119" t="s">
        <v>44</v>
      </c>
      <c r="B309" s="119" t="s">
        <v>3816</v>
      </c>
      <c r="C309" s="119" t="s">
        <v>497</v>
      </c>
      <c r="D309" s="119" t="s">
        <v>19</v>
      </c>
      <c r="E309" s="119" t="s">
        <v>12</v>
      </c>
      <c r="F309" s="121">
        <v>2</v>
      </c>
      <c r="G309" s="121">
        <v>3</v>
      </c>
      <c r="H309" s="121">
        <v>0</v>
      </c>
      <c r="I309" s="119" t="s">
        <v>497</v>
      </c>
      <c r="J309" s="119"/>
      <c r="K309" s="119" t="s">
        <v>3725</v>
      </c>
      <c r="L309" s="119"/>
      <c r="M309" s="119" t="s">
        <v>497</v>
      </c>
      <c r="N309" s="119"/>
      <c r="O309" s="119"/>
      <c r="P309" s="119"/>
      <c r="AF309" s="27">
        <f t="shared" si="8"/>
        <v>0</v>
      </c>
      <c r="AG309" s="27">
        <f t="shared" si="9"/>
        <v>0</v>
      </c>
      <c r="AH309" s="27">
        <f t="shared" si="10"/>
        <v>0</v>
      </c>
      <c r="AI309" s="27">
        <f t="shared" si="11"/>
        <v>0</v>
      </c>
      <c r="AJ309" s="27">
        <f t="shared" si="12"/>
        <v>9999</v>
      </c>
      <c r="AK309" s="27">
        <f t="shared" si="13"/>
        <v>9999</v>
      </c>
      <c r="AL309" s="27">
        <f t="shared" si="14"/>
        <v>9999</v>
      </c>
      <c r="AM309" s="27">
        <f t="shared" si="15"/>
        <v>9999</v>
      </c>
    </row>
    <row r="310" spans="1:39" ht="35.1" customHeight="1">
      <c r="A310" s="119" t="s">
        <v>44</v>
      </c>
      <c r="B310" s="119" t="s">
        <v>3817</v>
      </c>
      <c r="C310" s="119" t="s">
        <v>2169</v>
      </c>
      <c r="D310" s="119" t="s">
        <v>19</v>
      </c>
      <c r="E310" s="119" t="s">
        <v>12</v>
      </c>
      <c r="F310" s="121">
        <v>3</v>
      </c>
      <c r="G310" s="121">
        <v>2</v>
      </c>
      <c r="H310" s="121">
        <v>0</v>
      </c>
      <c r="I310" s="119" t="s">
        <v>2169</v>
      </c>
      <c r="J310" s="119"/>
      <c r="K310" s="119" t="s">
        <v>3818</v>
      </c>
      <c r="L310" s="119"/>
      <c r="M310" s="119" t="s">
        <v>2169</v>
      </c>
      <c r="N310" s="119"/>
      <c r="O310" s="119"/>
      <c r="P310" s="119"/>
      <c r="AF310" s="27">
        <f t="shared" si="8"/>
        <v>0</v>
      </c>
      <c r="AG310" s="27">
        <f t="shared" si="9"/>
        <v>0</v>
      </c>
      <c r="AH310" s="27">
        <f t="shared" si="10"/>
        <v>0</v>
      </c>
      <c r="AI310" s="27">
        <f t="shared" si="11"/>
        <v>0</v>
      </c>
      <c r="AJ310" s="27">
        <f t="shared" si="12"/>
        <v>9999</v>
      </c>
      <c r="AK310" s="27">
        <f t="shared" si="13"/>
        <v>9999</v>
      </c>
      <c r="AL310" s="27">
        <f t="shared" si="14"/>
        <v>9999</v>
      </c>
      <c r="AM310" s="27">
        <f t="shared" si="15"/>
        <v>9999</v>
      </c>
    </row>
    <row r="311" spans="1:39" ht="35.1" customHeight="1">
      <c r="A311" s="119" t="s">
        <v>44</v>
      </c>
      <c r="B311" s="119" t="s">
        <v>3819</v>
      </c>
      <c r="C311" s="119" t="s">
        <v>1599</v>
      </c>
      <c r="D311" s="119" t="s">
        <v>19</v>
      </c>
      <c r="E311" s="119" t="s">
        <v>12</v>
      </c>
      <c r="F311" s="121">
        <v>4</v>
      </c>
      <c r="G311" s="121">
        <v>2</v>
      </c>
      <c r="H311" s="121">
        <v>0</v>
      </c>
      <c r="I311" s="119" t="s">
        <v>1599</v>
      </c>
      <c r="J311" s="119"/>
      <c r="K311" s="119" t="s">
        <v>3820</v>
      </c>
      <c r="L311" s="119"/>
      <c r="M311" s="119" t="s">
        <v>1599</v>
      </c>
      <c r="N311" s="119" t="s">
        <v>3821</v>
      </c>
      <c r="O311" s="119"/>
      <c r="P311" s="119"/>
      <c r="AF311" s="27">
        <f t="shared" si="8"/>
        <v>0</v>
      </c>
      <c r="AG311" s="27">
        <f t="shared" si="9"/>
        <v>0</v>
      </c>
      <c r="AH311" s="27">
        <f t="shared" si="10"/>
        <v>0</v>
      </c>
      <c r="AI311" s="27">
        <f t="shared" si="11"/>
        <v>0</v>
      </c>
      <c r="AJ311" s="27">
        <f t="shared" si="12"/>
        <v>9999</v>
      </c>
      <c r="AK311" s="27">
        <f t="shared" si="13"/>
        <v>9999</v>
      </c>
      <c r="AL311" s="27">
        <f t="shared" si="14"/>
        <v>9999</v>
      </c>
      <c r="AM311" s="27">
        <f t="shared" si="15"/>
        <v>9999</v>
      </c>
    </row>
    <row r="312" spans="1:39" ht="35.1" customHeight="1">
      <c r="A312" s="119" t="s">
        <v>44</v>
      </c>
      <c r="B312" s="119" t="s">
        <v>3822</v>
      </c>
      <c r="C312" s="119" t="s">
        <v>3823</v>
      </c>
      <c r="D312" s="119" t="s">
        <v>19</v>
      </c>
      <c r="E312" s="119" t="s">
        <v>3571</v>
      </c>
      <c r="F312" s="121">
        <v>5</v>
      </c>
      <c r="G312" s="121">
        <v>0</v>
      </c>
      <c r="H312" s="121">
        <v>0</v>
      </c>
      <c r="I312" s="119"/>
      <c r="J312" s="119"/>
      <c r="K312" s="119"/>
      <c r="L312" s="119"/>
      <c r="M312" s="119"/>
      <c r="N312" s="119"/>
      <c r="O312" s="119"/>
      <c r="P312" s="119"/>
      <c r="AF312" s="27">
        <f t="shared" si="8"/>
        <v>0</v>
      </c>
      <c r="AG312" s="27">
        <f t="shared" si="9"/>
        <v>0</v>
      </c>
      <c r="AH312" s="27">
        <f t="shared" si="10"/>
        <v>0</v>
      </c>
      <c r="AI312" s="27">
        <f t="shared" si="11"/>
        <v>0</v>
      </c>
      <c r="AJ312" s="27">
        <f t="shared" si="12"/>
        <v>9999</v>
      </c>
      <c r="AK312" s="27">
        <f t="shared" si="13"/>
        <v>9999</v>
      </c>
      <c r="AL312" s="27">
        <f t="shared" si="14"/>
        <v>9999</v>
      </c>
      <c r="AM312" s="27">
        <f t="shared" si="15"/>
        <v>9999</v>
      </c>
    </row>
    <row r="313" spans="1:39" ht="35.1" customHeight="1">
      <c r="A313" s="119" t="s">
        <v>44</v>
      </c>
      <c r="B313" s="119" t="s">
        <v>3824</v>
      </c>
      <c r="C313" s="119" t="s">
        <v>547</v>
      </c>
      <c r="D313" s="119" t="s">
        <v>14</v>
      </c>
      <c r="E313" s="119" t="s">
        <v>12</v>
      </c>
      <c r="F313" s="121">
        <v>1</v>
      </c>
      <c r="G313" s="121">
        <v>0</v>
      </c>
      <c r="H313" s="121">
        <v>3</v>
      </c>
      <c r="I313" s="119"/>
      <c r="J313" s="119" t="s">
        <v>547</v>
      </c>
      <c r="K313" s="119"/>
      <c r="L313" s="119" t="s">
        <v>3825</v>
      </c>
      <c r="M313" s="119" t="s">
        <v>547</v>
      </c>
      <c r="N313" s="119"/>
      <c r="O313" s="119"/>
      <c r="P313" s="119"/>
      <c r="AF313" s="27">
        <f t="shared" si="8"/>
        <v>0</v>
      </c>
      <c r="AG313" s="27">
        <f t="shared" si="9"/>
        <v>0</v>
      </c>
      <c r="AH313" s="27">
        <f t="shared" si="10"/>
        <v>0</v>
      </c>
      <c r="AI313" s="27">
        <f t="shared" si="11"/>
        <v>0</v>
      </c>
      <c r="AJ313" s="27">
        <f t="shared" si="12"/>
        <v>9999</v>
      </c>
      <c r="AK313" s="27">
        <f t="shared" si="13"/>
        <v>9999</v>
      </c>
      <c r="AL313" s="27">
        <f t="shared" si="14"/>
        <v>9999</v>
      </c>
      <c r="AM313" s="27">
        <f t="shared" si="15"/>
        <v>9999</v>
      </c>
    </row>
    <row r="314" spans="1:39" ht="35.1" customHeight="1">
      <c r="A314" s="119" t="s">
        <v>44</v>
      </c>
      <c r="B314" s="119" t="s">
        <v>3826</v>
      </c>
      <c r="C314" s="119" t="s">
        <v>480</v>
      </c>
      <c r="D314" s="119" t="s">
        <v>14</v>
      </c>
      <c r="E314" s="119" t="s">
        <v>12</v>
      </c>
      <c r="F314" s="121">
        <v>2</v>
      </c>
      <c r="G314" s="121">
        <v>0</v>
      </c>
      <c r="H314" s="121">
        <v>3</v>
      </c>
      <c r="I314" s="119"/>
      <c r="J314" s="119" t="s">
        <v>480</v>
      </c>
      <c r="K314" s="119"/>
      <c r="L314" s="119" t="s">
        <v>3714</v>
      </c>
      <c r="M314" s="119" t="s">
        <v>480</v>
      </c>
      <c r="N314" s="119" t="s">
        <v>3715</v>
      </c>
      <c r="O314" s="119"/>
      <c r="P314" s="119"/>
      <c r="AF314" s="27">
        <f t="shared" si="8"/>
        <v>0</v>
      </c>
      <c r="AG314" s="27">
        <f t="shared" si="9"/>
        <v>0</v>
      </c>
      <c r="AH314" s="27">
        <f t="shared" si="10"/>
        <v>0</v>
      </c>
      <c r="AI314" s="27">
        <f t="shared" si="11"/>
        <v>0</v>
      </c>
      <c r="AJ314" s="27">
        <f t="shared" si="12"/>
        <v>9999</v>
      </c>
      <c r="AK314" s="27">
        <f t="shared" si="13"/>
        <v>9999</v>
      </c>
      <c r="AL314" s="27">
        <f t="shared" si="14"/>
        <v>9999</v>
      </c>
      <c r="AM314" s="27">
        <f t="shared" si="15"/>
        <v>9999</v>
      </c>
    </row>
    <row r="315" spans="1:39" ht="35.1" customHeight="1">
      <c r="A315" s="119" t="s">
        <v>44</v>
      </c>
      <c r="B315" s="119" t="s">
        <v>3827</v>
      </c>
      <c r="C315" s="119" t="s">
        <v>548</v>
      </c>
      <c r="D315" s="119" t="s">
        <v>14</v>
      </c>
      <c r="E315" s="119" t="s">
        <v>12</v>
      </c>
      <c r="F315" s="121">
        <v>3</v>
      </c>
      <c r="G315" s="121">
        <v>0</v>
      </c>
      <c r="H315" s="121">
        <v>2</v>
      </c>
      <c r="I315" s="119"/>
      <c r="J315" s="119" t="s">
        <v>548</v>
      </c>
      <c r="K315" s="119"/>
      <c r="L315" s="119" t="s">
        <v>3828</v>
      </c>
      <c r="M315" s="119" t="s">
        <v>548</v>
      </c>
      <c r="N315" s="119"/>
      <c r="O315" s="119"/>
      <c r="P315" s="119"/>
      <c r="AF315" s="27">
        <f t="shared" si="8"/>
        <v>0</v>
      </c>
      <c r="AG315" s="27">
        <f t="shared" si="9"/>
        <v>0</v>
      </c>
      <c r="AH315" s="27">
        <f t="shared" si="10"/>
        <v>0</v>
      </c>
      <c r="AI315" s="27">
        <f t="shared" si="11"/>
        <v>0</v>
      </c>
      <c r="AJ315" s="27">
        <f t="shared" si="12"/>
        <v>9999</v>
      </c>
      <c r="AK315" s="27">
        <f t="shared" si="13"/>
        <v>9999</v>
      </c>
      <c r="AL315" s="27">
        <f t="shared" si="14"/>
        <v>9999</v>
      </c>
      <c r="AM315" s="27">
        <f t="shared" si="15"/>
        <v>9999</v>
      </c>
    </row>
    <row r="316" spans="1:39" ht="35.1" customHeight="1">
      <c r="A316" s="119" t="s">
        <v>44</v>
      </c>
      <c r="B316" s="119" t="s">
        <v>3829</v>
      </c>
      <c r="C316" s="119" t="s">
        <v>549</v>
      </c>
      <c r="D316" s="119" t="s">
        <v>14</v>
      </c>
      <c r="E316" s="119" t="s">
        <v>12</v>
      </c>
      <c r="F316" s="121">
        <v>4</v>
      </c>
      <c r="G316" s="121">
        <v>0</v>
      </c>
      <c r="H316" s="121">
        <v>2</v>
      </c>
      <c r="I316" s="119"/>
      <c r="J316" s="119" t="s">
        <v>549</v>
      </c>
      <c r="K316" s="119"/>
      <c r="L316" s="119" t="s">
        <v>3830</v>
      </c>
      <c r="M316" s="119" t="s">
        <v>549</v>
      </c>
      <c r="N316" s="119" t="s">
        <v>739</v>
      </c>
      <c r="O316" s="119"/>
      <c r="P316" s="119"/>
      <c r="AF316" s="27">
        <f t="shared" ref="AF316:AF379" si="16">IF(AND($A316=$B$20,$D316="PRO",$E316="POS"),IF(SUMPRODUCT(--($M316:$AE316&lt;&gt;""),--(((ISNUMBER(SEARCH($M316:$AE316,$B$5)))+(ISNUMBER(SEARCH(SUBSTITUTE($M316:$AE316," ",""),SUBSTITUTE($B$5," ","")))))&gt;0))&gt;0,$G316,0),0)</f>
        <v>0</v>
      </c>
      <c r="AG316" s="27">
        <f t="shared" ref="AG316:AG379" si="17">IF(AND($A316=$B$20,$D316="PRO",$E316="POS"),IF(SUMPRODUCT(--($M316:$AE316&lt;&gt;""),--(((ISNUMBER(SEARCH($M316:$AE316,$B$5&amp;" "&amp;$B$10)))+(ISNUMBER(SEARCH(SUBSTITUTE($M316:$AE316," ",""),SUBSTITUTE($B$5&amp;" "&amp;$B$10," ","")))))&gt;0))&gt;0,$G316,0),0)</f>
        <v>0</v>
      </c>
      <c r="AH316" s="27">
        <f t="shared" ref="AH316:AH379" si="18">IF(AND($A316=$B$20,$D316="CFA",$E316="POS"),IF(SUMPRODUCT(--($M316:$AE316&lt;&gt;""),--(((ISNUMBER(SEARCH($M316:$AE316,$D$5)))+(ISNUMBER(SEARCH(SUBSTITUTE($M316:$AE316," ",""),SUBSTITUTE($D$5," ","")))))&gt;0))&gt;0,$H316,0),0)</f>
        <v>0</v>
      </c>
      <c r="AI316" s="27">
        <f t="shared" ref="AI316:AI379" si="19">IF(AND($A316=$B$20,$D316="CFA",$E316="POS"),IF(SUMPRODUCT(--($M316:$AE316&lt;&gt;""),--(((ISNUMBER(SEARCH($M316:$AE316,$D$5&amp;" "&amp;$D$10)))+(ISNUMBER(SEARCH(SUBSTITUTE($M316:$AE316," ",""),SUBSTITUTE($D$5&amp;" "&amp;$D$10," ","")))))&gt;0))&gt;0,$H316,0),0)</f>
        <v>0</v>
      </c>
      <c r="AJ316" s="27">
        <f t="shared" ref="AJ316:AJ379" si="20">IF(AND($A316=$B$20,$D316="PRO",$E316="POS",$AF316=0),$F316,9999)</f>
        <v>9999</v>
      </c>
      <c r="AK316" s="27">
        <f t="shared" ref="AK316:AK379" si="21">IF(AND($A316=$B$20,$D316="PRO",$E316="POS",$AG316=0),$F316,9999)</f>
        <v>9999</v>
      </c>
      <c r="AL316" s="27">
        <f t="shared" ref="AL316:AL379" si="22">IF(AND($A316=$B$20,$D316="CFA",$E316="POS",$AH316=0),$F316,9999)</f>
        <v>9999</v>
      </c>
      <c r="AM316" s="27">
        <f t="shared" ref="AM316:AM379" si="23">IF(AND($A316=$B$20,$D316="CFA",$E316="POS",$AI316=0),$F316,9999)</f>
        <v>9999</v>
      </c>
    </row>
    <row r="317" spans="1:39" ht="35.1" customHeight="1">
      <c r="A317" s="119" t="s">
        <v>44</v>
      </c>
      <c r="B317" s="119" t="s">
        <v>3831</v>
      </c>
      <c r="C317" s="119" t="s">
        <v>3832</v>
      </c>
      <c r="D317" s="119" t="s">
        <v>14</v>
      </c>
      <c r="E317" s="119" t="s">
        <v>3571</v>
      </c>
      <c r="F317" s="121">
        <v>5</v>
      </c>
      <c r="G317" s="121">
        <v>0</v>
      </c>
      <c r="H317" s="121">
        <v>0</v>
      </c>
      <c r="I317" s="119"/>
      <c r="J317" s="119"/>
      <c r="K317" s="119"/>
      <c r="L317" s="119"/>
      <c r="M317" s="119"/>
      <c r="N317" s="119"/>
      <c r="O317" s="119"/>
      <c r="P317" s="119"/>
      <c r="AF317" s="27">
        <f t="shared" si="16"/>
        <v>0</v>
      </c>
      <c r="AG317" s="27">
        <f t="shared" si="17"/>
        <v>0</v>
      </c>
      <c r="AH317" s="27">
        <f t="shared" si="18"/>
        <v>0</v>
      </c>
      <c r="AI317" s="27">
        <f t="shared" si="19"/>
        <v>0</v>
      </c>
      <c r="AJ317" s="27">
        <f t="shared" si="20"/>
        <v>9999</v>
      </c>
      <c r="AK317" s="27">
        <f t="shared" si="21"/>
        <v>9999</v>
      </c>
      <c r="AL317" s="27">
        <f t="shared" si="22"/>
        <v>9999</v>
      </c>
      <c r="AM317" s="27">
        <f t="shared" si="23"/>
        <v>9999</v>
      </c>
    </row>
    <row r="318" spans="1:39" ht="35.1" customHeight="1">
      <c r="A318" s="119" t="s">
        <v>32</v>
      </c>
      <c r="B318" s="119" t="s">
        <v>3833</v>
      </c>
      <c r="C318" s="119" t="s">
        <v>563</v>
      </c>
      <c r="D318" s="119" t="s">
        <v>19</v>
      </c>
      <c r="E318" s="119" t="s">
        <v>12</v>
      </c>
      <c r="F318" s="121">
        <v>1</v>
      </c>
      <c r="G318" s="121">
        <v>3</v>
      </c>
      <c r="H318" s="121">
        <v>0</v>
      </c>
      <c r="I318" s="119" t="s">
        <v>563</v>
      </c>
      <c r="J318" s="119"/>
      <c r="K318" s="119" t="s">
        <v>3834</v>
      </c>
      <c r="L318" s="119"/>
      <c r="M318" s="119" t="s">
        <v>563</v>
      </c>
      <c r="N318" s="119" t="s">
        <v>3835</v>
      </c>
      <c r="O318" s="119" t="s">
        <v>802</v>
      </c>
      <c r="P318" s="119" t="s">
        <v>3836</v>
      </c>
      <c r="AF318" s="27">
        <f t="shared" si="16"/>
        <v>0</v>
      </c>
      <c r="AG318" s="27">
        <f t="shared" si="17"/>
        <v>0</v>
      </c>
      <c r="AH318" s="27">
        <f t="shared" si="18"/>
        <v>0</v>
      </c>
      <c r="AI318" s="27">
        <f t="shared" si="19"/>
        <v>0</v>
      </c>
      <c r="AJ318" s="27">
        <f t="shared" si="20"/>
        <v>9999</v>
      </c>
      <c r="AK318" s="27">
        <f t="shared" si="21"/>
        <v>9999</v>
      </c>
      <c r="AL318" s="27">
        <f t="shared" si="22"/>
        <v>9999</v>
      </c>
      <c r="AM318" s="27">
        <f t="shared" si="23"/>
        <v>9999</v>
      </c>
    </row>
    <row r="319" spans="1:39" ht="35.1" customHeight="1">
      <c r="A319" s="119" t="s">
        <v>32</v>
      </c>
      <c r="B319" s="119" t="s">
        <v>3837</v>
      </c>
      <c r="C319" s="119" t="s">
        <v>564</v>
      </c>
      <c r="D319" s="119" t="s">
        <v>19</v>
      </c>
      <c r="E319" s="119" t="s">
        <v>12</v>
      </c>
      <c r="F319" s="121">
        <v>2</v>
      </c>
      <c r="G319" s="121">
        <v>3</v>
      </c>
      <c r="H319" s="121">
        <v>0</v>
      </c>
      <c r="I319" s="119" t="s">
        <v>564</v>
      </c>
      <c r="J319" s="119"/>
      <c r="K319" s="119" t="s">
        <v>3838</v>
      </c>
      <c r="L319" s="119"/>
      <c r="M319" s="119" t="s">
        <v>564</v>
      </c>
      <c r="N319" s="119" t="s">
        <v>3839</v>
      </c>
      <c r="O319" s="119" t="s">
        <v>841</v>
      </c>
      <c r="P319" s="119" t="s">
        <v>3840</v>
      </c>
      <c r="AF319" s="27">
        <f t="shared" si="16"/>
        <v>0</v>
      </c>
      <c r="AG319" s="27">
        <f t="shared" si="17"/>
        <v>0</v>
      </c>
      <c r="AH319" s="27">
        <f t="shared" si="18"/>
        <v>0</v>
      </c>
      <c r="AI319" s="27">
        <f t="shared" si="19"/>
        <v>0</v>
      </c>
      <c r="AJ319" s="27">
        <f t="shared" si="20"/>
        <v>9999</v>
      </c>
      <c r="AK319" s="27">
        <f t="shared" si="21"/>
        <v>9999</v>
      </c>
      <c r="AL319" s="27">
        <f t="shared" si="22"/>
        <v>9999</v>
      </c>
      <c r="AM319" s="27">
        <f t="shared" si="23"/>
        <v>9999</v>
      </c>
    </row>
    <row r="320" spans="1:39" ht="35.1" customHeight="1">
      <c r="A320" s="119" t="s">
        <v>32</v>
      </c>
      <c r="B320" s="119" t="s">
        <v>3841</v>
      </c>
      <c r="C320" s="119" t="s">
        <v>1279</v>
      </c>
      <c r="D320" s="119" t="s">
        <v>19</v>
      </c>
      <c r="E320" s="119" t="s">
        <v>12</v>
      </c>
      <c r="F320" s="121">
        <v>3</v>
      </c>
      <c r="G320" s="121">
        <v>2</v>
      </c>
      <c r="H320" s="121">
        <v>0</v>
      </c>
      <c r="I320" s="119" t="s">
        <v>1279</v>
      </c>
      <c r="J320" s="119"/>
      <c r="K320" s="119" t="s">
        <v>3842</v>
      </c>
      <c r="L320" s="119"/>
      <c r="M320" s="119" t="s">
        <v>1279</v>
      </c>
      <c r="N320" s="119"/>
      <c r="O320" s="119"/>
      <c r="P320" s="119"/>
      <c r="AF320" s="27">
        <f t="shared" si="16"/>
        <v>0</v>
      </c>
      <c r="AG320" s="27">
        <f t="shared" si="17"/>
        <v>0</v>
      </c>
      <c r="AH320" s="27">
        <f t="shared" si="18"/>
        <v>0</v>
      </c>
      <c r="AI320" s="27">
        <f t="shared" si="19"/>
        <v>0</v>
      </c>
      <c r="AJ320" s="27">
        <f t="shared" si="20"/>
        <v>9999</v>
      </c>
      <c r="AK320" s="27">
        <f t="shared" si="21"/>
        <v>9999</v>
      </c>
      <c r="AL320" s="27">
        <f t="shared" si="22"/>
        <v>9999</v>
      </c>
      <c r="AM320" s="27">
        <f t="shared" si="23"/>
        <v>9999</v>
      </c>
    </row>
    <row r="321" spans="1:39" ht="35.1" customHeight="1">
      <c r="A321" s="119" t="s">
        <v>32</v>
      </c>
      <c r="B321" s="119" t="s">
        <v>3843</v>
      </c>
      <c r="C321" s="119" t="s">
        <v>2170</v>
      </c>
      <c r="D321" s="119" t="s">
        <v>19</v>
      </c>
      <c r="E321" s="119" t="s">
        <v>12</v>
      </c>
      <c r="F321" s="121">
        <v>4</v>
      </c>
      <c r="G321" s="121">
        <v>2</v>
      </c>
      <c r="H321" s="121">
        <v>0</v>
      </c>
      <c r="I321" s="119" t="s">
        <v>2170</v>
      </c>
      <c r="J321" s="119"/>
      <c r="K321" s="119" t="s">
        <v>3844</v>
      </c>
      <c r="L321" s="119"/>
      <c r="M321" s="119" t="s">
        <v>2170</v>
      </c>
      <c r="N321" s="119"/>
      <c r="O321" s="119"/>
      <c r="P321" s="119"/>
      <c r="AF321" s="27">
        <f t="shared" si="16"/>
        <v>0</v>
      </c>
      <c r="AG321" s="27">
        <f t="shared" si="17"/>
        <v>0</v>
      </c>
      <c r="AH321" s="27">
        <f t="shared" si="18"/>
        <v>0</v>
      </c>
      <c r="AI321" s="27">
        <f t="shared" si="19"/>
        <v>0</v>
      </c>
      <c r="AJ321" s="27">
        <f t="shared" si="20"/>
        <v>9999</v>
      </c>
      <c r="AK321" s="27">
        <f t="shared" si="21"/>
        <v>9999</v>
      </c>
      <c r="AL321" s="27">
        <f t="shared" si="22"/>
        <v>9999</v>
      </c>
      <c r="AM321" s="27">
        <f t="shared" si="23"/>
        <v>9999</v>
      </c>
    </row>
    <row r="322" spans="1:39" ht="35.1" customHeight="1">
      <c r="A322" s="119" t="s">
        <v>32</v>
      </c>
      <c r="B322" s="119" t="s">
        <v>3845</v>
      </c>
      <c r="C322" s="119" t="s">
        <v>3846</v>
      </c>
      <c r="D322" s="119" t="s">
        <v>19</v>
      </c>
      <c r="E322" s="119" t="s">
        <v>3571</v>
      </c>
      <c r="F322" s="121">
        <v>5</v>
      </c>
      <c r="G322" s="121">
        <v>0</v>
      </c>
      <c r="H322" s="121">
        <v>0</v>
      </c>
      <c r="I322" s="119"/>
      <c r="J322" s="119"/>
      <c r="K322" s="119"/>
      <c r="L322" s="119"/>
      <c r="M322" s="119"/>
      <c r="N322" s="119"/>
      <c r="O322" s="119"/>
      <c r="P322" s="119"/>
      <c r="AF322" s="27">
        <f t="shared" si="16"/>
        <v>0</v>
      </c>
      <c r="AG322" s="27">
        <f t="shared" si="17"/>
        <v>0</v>
      </c>
      <c r="AH322" s="27">
        <f t="shared" si="18"/>
        <v>0</v>
      </c>
      <c r="AI322" s="27">
        <f t="shared" si="19"/>
        <v>0</v>
      </c>
      <c r="AJ322" s="27">
        <f t="shared" si="20"/>
        <v>9999</v>
      </c>
      <c r="AK322" s="27">
        <f t="shared" si="21"/>
        <v>9999</v>
      </c>
      <c r="AL322" s="27">
        <f t="shared" si="22"/>
        <v>9999</v>
      </c>
      <c r="AM322" s="27">
        <f t="shared" si="23"/>
        <v>9999</v>
      </c>
    </row>
    <row r="323" spans="1:39" ht="35.1" customHeight="1">
      <c r="A323" s="119" t="s">
        <v>32</v>
      </c>
      <c r="B323" s="119" t="s">
        <v>3847</v>
      </c>
      <c r="C323" s="119" t="s">
        <v>560</v>
      </c>
      <c r="D323" s="119" t="s">
        <v>14</v>
      </c>
      <c r="E323" s="119" t="s">
        <v>12</v>
      </c>
      <c r="F323" s="121">
        <v>1</v>
      </c>
      <c r="G323" s="121">
        <v>0</v>
      </c>
      <c r="H323" s="121">
        <v>3</v>
      </c>
      <c r="I323" s="119"/>
      <c r="J323" s="119" t="s">
        <v>560</v>
      </c>
      <c r="K323" s="119"/>
      <c r="L323" s="119" t="s">
        <v>3848</v>
      </c>
      <c r="M323" s="119" t="s">
        <v>560</v>
      </c>
      <c r="N323" s="119"/>
      <c r="O323" s="119"/>
      <c r="P323" s="119"/>
      <c r="AF323" s="27">
        <f t="shared" si="16"/>
        <v>0</v>
      </c>
      <c r="AG323" s="27">
        <f t="shared" si="17"/>
        <v>0</v>
      </c>
      <c r="AH323" s="27">
        <f t="shared" si="18"/>
        <v>0</v>
      </c>
      <c r="AI323" s="27">
        <f t="shared" si="19"/>
        <v>0</v>
      </c>
      <c r="AJ323" s="27">
        <f t="shared" si="20"/>
        <v>9999</v>
      </c>
      <c r="AK323" s="27">
        <f t="shared" si="21"/>
        <v>9999</v>
      </c>
      <c r="AL323" s="27">
        <f t="shared" si="22"/>
        <v>9999</v>
      </c>
      <c r="AM323" s="27">
        <f t="shared" si="23"/>
        <v>9999</v>
      </c>
    </row>
    <row r="324" spans="1:39" ht="35.1" customHeight="1">
      <c r="A324" s="119" t="s">
        <v>32</v>
      </c>
      <c r="B324" s="119" t="s">
        <v>3849</v>
      </c>
      <c r="C324" s="119" t="s">
        <v>561</v>
      </c>
      <c r="D324" s="119" t="s">
        <v>14</v>
      </c>
      <c r="E324" s="119" t="s">
        <v>12</v>
      </c>
      <c r="F324" s="121">
        <v>2</v>
      </c>
      <c r="G324" s="121">
        <v>0</v>
      </c>
      <c r="H324" s="121">
        <v>3</v>
      </c>
      <c r="I324" s="119"/>
      <c r="J324" s="119" t="s">
        <v>561</v>
      </c>
      <c r="K324" s="119"/>
      <c r="L324" s="119" t="s">
        <v>3850</v>
      </c>
      <c r="M324" s="119" t="s">
        <v>561</v>
      </c>
      <c r="N324" s="119"/>
      <c r="O324" s="119"/>
      <c r="P324" s="119"/>
      <c r="AF324" s="27">
        <f t="shared" si="16"/>
        <v>0</v>
      </c>
      <c r="AG324" s="27">
        <f t="shared" si="17"/>
        <v>0</v>
      </c>
      <c r="AH324" s="27">
        <f t="shared" si="18"/>
        <v>0</v>
      </c>
      <c r="AI324" s="27">
        <f t="shared" si="19"/>
        <v>0</v>
      </c>
      <c r="AJ324" s="27">
        <f t="shared" si="20"/>
        <v>9999</v>
      </c>
      <c r="AK324" s="27">
        <f t="shared" si="21"/>
        <v>9999</v>
      </c>
      <c r="AL324" s="27">
        <f t="shared" si="22"/>
        <v>9999</v>
      </c>
      <c r="AM324" s="27">
        <f t="shared" si="23"/>
        <v>9999</v>
      </c>
    </row>
    <row r="325" spans="1:39" ht="35.1" customHeight="1">
      <c r="A325" s="119" t="s">
        <v>32</v>
      </c>
      <c r="B325" s="119" t="s">
        <v>3851</v>
      </c>
      <c r="C325" s="119" t="s">
        <v>562</v>
      </c>
      <c r="D325" s="119" t="s">
        <v>14</v>
      </c>
      <c r="E325" s="119" t="s">
        <v>12</v>
      </c>
      <c r="F325" s="121">
        <v>3</v>
      </c>
      <c r="G325" s="121">
        <v>0</v>
      </c>
      <c r="H325" s="121">
        <v>2</v>
      </c>
      <c r="I325" s="119"/>
      <c r="J325" s="119" t="s">
        <v>562</v>
      </c>
      <c r="K325" s="119"/>
      <c r="L325" s="119" t="s">
        <v>3852</v>
      </c>
      <c r="M325" s="119" t="s">
        <v>562</v>
      </c>
      <c r="N325" s="119"/>
      <c r="O325" s="119"/>
      <c r="P325" s="119"/>
      <c r="AF325" s="27">
        <f t="shared" si="16"/>
        <v>0</v>
      </c>
      <c r="AG325" s="27">
        <f t="shared" si="17"/>
        <v>0</v>
      </c>
      <c r="AH325" s="27">
        <f t="shared" si="18"/>
        <v>0</v>
      </c>
      <c r="AI325" s="27">
        <f t="shared" si="19"/>
        <v>0</v>
      </c>
      <c r="AJ325" s="27">
        <f t="shared" si="20"/>
        <v>9999</v>
      </c>
      <c r="AK325" s="27">
        <f t="shared" si="21"/>
        <v>9999</v>
      </c>
      <c r="AL325" s="27">
        <f t="shared" si="22"/>
        <v>9999</v>
      </c>
      <c r="AM325" s="27">
        <f t="shared" si="23"/>
        <v>9999</v>
      </c>
    </row>
    <row r="326" spans="1:39" ht="35.1" customHeight="1">
      <c r="A326" s="119" t="s">
        <v>32</v>
      </c>
      <c r="B326" s="119" t="s">
        <v>3853</v>
      </c>
      <c r="C326" s="119" t="s">
        <v>60</v>
      </c>
      <c r="D326" s="119" t="s">
        <v>14</v>
      </c>
      <c r="E326" s="119" t="s">
        <v>12</v>
      </c>
      <c r="F326" s="121">
        <v>4</v>
      </c>
      <c r="G326" s="121">
        <v>0</v>
      </c>
      <c r="H326" s="121">
        <v>2</v>
      </c>
      <c r="I326" s="119"/>
      <c r="J326" s="119" t="s">
        <v>60</v>
      </c>
      <c r="K326" s="119"/>
      <c r="L326" s="119" t="s">
        <v>3854</v>
      </c>
      <c r="M326" s="119" t="s">
        <v>60</v>
      </c>
      <c r="N326" s="119"/>
      <c r="O326" s="119"/>
      <c r="P326" s="119"/>
      <c r="AF326" s="27">
        <f t="shared" si="16"/>
        <v>0</v>
      </c>
      <c r="AG326" s="27">
        <f t="shared" si="17"/>
        <v>0</v>
      </c>
      <c r="AH326" s="27">
        <f t="shared" si="18"/>
        <v>0</v>
      </c>
      <c r="AI326" s="27">
        <f t="shared" si="19"/>
        <v>0</v>
      </c>
      <c r="AJ326" s="27">
        <f t="shared" si="20"/>
        <v>9999</v>
      </c>
      <c r="AK326" s="27">
        <f t="shared" si="21"/>
        <v>9999</v>
      </c>
      <c r="AL326" s="27">
        <f t="shared" si="22"/>
        <v>9999</v>
      </c>
      <c r="AM326" s="27">
        <f t="shared" si="23"/>
        <v>9999</v>
      </c>
    </row>
    <row r="327" spans="1:39" ht="35.1" customHeight="1">
      <c r="A327" s="119" t="s">
        <v>32</v>
      </c>
      <c r="B327" s="119" t="s">
        <v>3855</v>
      </c>
      <c r="C327" s="119" t="s">
        <v>3856</v>
      </c>
      <c r="D327" s="119" t="s">
        <v>14</v>
      </c>
      <c r="E327" s="119" t="s">
        <v>3571</v>
      </c>
      <c r="F327" s="121">
        <v>5</v>
      </c>
      <c r="G327" s="121">
        <v>0</v>
      </c>
      <c r="H327" s="121">
        <v>0</v>
      </c>
      <c r="I327" s="119"/>
      <c r="J327" s="119"/>
      <c r="K327" s="119"/>
      <c r="L327" s="119"/>
      <c r="M327" s="119"/>
      <c r="N327" s="119"/>
      <c r="O327" s="119"/>
      <c r="P327" s="119"/>
      <c r="AF327" s="27">
        <f t="shared" si="16"/>
        <v>0</v>
      </c>
      <c r="AG327" s="27">
        <f t="shared" si="17"/>
        <v>0</v>
      </c>
      <c r="AH327" s="27">
        <f t="shared" si="18"/>
        <v>0</v>
      </c>
      <c r="AI327" s="27">
        <f t="shared" si="19"/>
        <v>0</v>
      </c>
      <c r="AJ327" s="27">
        <f t="shared" si="20"/>
        <v>9999</v>
      </c>
      <c r="AK327" s="27">
        <f t="shared" si="21"/>
        <v>9999</v>
      </c>
      <c r="AL327" s="27">
        <f t="shared" si="22"/>
        <v>9999</v>
      </c>
      <c r="AM327" s="27">
        <f t="shared" si="23"/>
        <v>9999</v>
      </c>
    </row>
    <row r="328" spans="1:39" ht="35.1" customHeight="1">
      <c r="A328" s="119" t="s">
        <v>36</v>
      </c>
      <c r="B328" s="119" t="s">
        <v>3857</v>
      </c>
      <c r="C328" s="119" t="s">
        <v>574</v>
      </c>
      <c r="D328" s="119" t="s">
        <v>19</v>
      </c>
      <c r="E328" s="119" t="s">
        <v>12</v>
      </c>
      <c r="F328" s="121">
        <v>1</v>
      </c>
      <c r="G328" s="121">
        <v>3</v>
      </c>
      <c r="H328" s="121">
        <v>0</v>
      </c>
      <c r="I328" s="119" t="s">
        <v>574</v>
      </c>
      <c r="J328" s="119"/>
      <c r="K328" s="119" t="s">
        <v>3858</v>
      </c>
      <c r="L328" s="119"/>
      <c r="M328" s="119" t="s">
        <v>574</v>
      </c>
      <c r="N328" s="119" t="s">
        <v>2570</v>
      </c>
      <c r="O328" s="119" t="s">
        <v>3859</v>
      </c>
      <c r="P328" s="119"/>
      <c r="AF328" s="27">
        <f t="shared" si="16"/>
        <v>0</v>
      </c>
      <c r="AG328" s="27">
        <f t="shared" si="17"/>
        <v>0</v>
      </c>
      <c r="AH328" s="27">
        <f t="shared" si="18"/>
        <v>0</v>
      </c>
      <c r="AI328" s="27">
        <f t="shared" si="19"/>
        <v>0</v>
      </c>
      <c r="AJ328" s="27">
        <f t="shared" si="20"/>
        <v>9999</v>
      </c>
      <c r="AK328" s="27">
        <f t="shared" si="21"/>
        <v>9999</v>
      </c>
      <c r="AL328" s="27">
        <f t="shared" si="22"/>
        <v>9999</v>
      </c>
      <c r="AM328" s="27">
        <f t="shared" si="23"/>
        <v>9999</v>
      </c>
    </row>
    <row r="329" spans="1:39" ht="35.1" customHeight="1">
      <c r="A329" s="119" t="s">
        <v>36</v>
      </c>
      <c r="B329" s="119" t="s">
        <v>3860</v>
      </c>
      <c r="C329" s="119" t="s">
        <v>575</v>
      </c>
      <c r="D329" s="119" t="s">
        <v>19</v>
      </c>
      <c r="E329" s="119" t="s">
        <v>12</v>
      </c>
      <c r="F329" s="121">
        <v>2</v>
      </c>
      <c r="G329" s="121">
        <v>3</v>
      </c>
      <c r="H329" s="121">
        <v>0</v>
      </c>
      <c r="I329" s="119" t="s">
        <v>575</v>
      </c>
      <c r="J329" s="119"/>
      <c r="K329" s="119" t="s">
        <v>3861</v>
      </c>
      <c r="L329" s="119"/>
      <c r="M329" s="119" t="s">
        <v>575</v>
      </c>
      <c r="N329" s="119" t="s">
        <v>3862</v>
      </c>
      <c r="O329" s="119" t="s">
        <v>3615</v>
      </c>
      <c r="P329" s="119" t="s">
        <v>3616</v>
      </c>
      <c r="AF329" s="27">
        <f t="shared" si="16"/>
        <v>0</v>
      </c>
      <c r="AG329" s="27">
        <f t="shared" si="17"/>
        <v>0</v>
      </c>
      <c r="AH329" s="27">
        <f t="shared" si="18"/>
        <v>0</v>
      </c>
      <c r="AI329" s="27">
        <f t="shared" si="19"/>
        <v>0</v>
      </c>
      <c r="AJ329" s="27">
        <f t="shared" si="20"/>
        <v>9999</v>
      </c>
      <c r="AK329" s="27">
        <f t="shared" si="21"/>
        <v>9999</v>
      </c>
      <c r="AL329" s="27">
        <f t="shared" si="22"/>
        <v>9999</v>
      </c>
      <c r="AM329" s="27">
        <f t="shared" si="23"/>
        <v>9999</v>
      </c>
    </row>
    <row r="330" spans="1:39" ht="35.1" customHeight="1">
      <c r="A330" s="119" t="s">
        <v>36</v>
      </c>
      <c r="B330" s="119" t="s">
        <v>3863</v>
      </c>
      <c r="C330" s="119" t="s">
        <v>1290</v>
      </c>
      <c r="D330" s="119" t="s">
        <v>19</v>
      </c>
      <c r="E330" s="119" t="s">
        <v>12</v>
      </c>
      <c r="F330" s="121">
        <v>3</v>
      </c>
      <c r="G330" s="121">
        <v>2</v>
      </c>
      <c r="H330" s="121">
        <v>0</v>
      </c>
      <c r="I330" s="119" t="s">
        <v>1290</v>
      </c>
      <c r="J330" s="119"/>
      <c r="K330" s="119" t="s">
        <v>3864</v>
      </c>
      <c r="L330" s="119"/>
      <c r="M330" s="119" t="s">
        <v>1290</v>
      </c>
      <c r="N330" s="119" t="s">
        <v>3865</v>
      </c>
      <c r="O330" s="119"/>
      <c r="P330" s="119"/>
      <c r="AF330" s="27">
        <f t="shared" si="16"/>
        <v>0</v>
      </c>
      <c r="AG330" s="27">
        <f t="shared" si="17"/>
        <v>0</v>
      </c>
      <c r="AH330" s="27">
        <f t="shared" si="18"/>
        <v>0</v>
      </c>
      <c r="AI330" s="27">
        <f t="shared" si="19"/>
        <v>0</v>
      </c>
      <c r="AJ330" s="27">
        <f t="shared" si="20"/>
        <v>9999</v>
      </c>
      <c r="AK330" s="27">
        <f t="shared" si="21"/>
        <v>9999</v>
      </c>
      <c r="AL330" s="27">
        <f t="shared" si="22"/>
        <v>9999</v>
      </c>
      <c r="AM330" s="27">
        <f t="shared" si="23"/>
        <v>9999</v>
      </c>
    </row>
    <row r="331" spans="1:39" ht="35.1" customHeight="1">
      <c r="A331" s="119" t="s">
        <v>36</v>
      </c>
      <c r="B331" s="119" t="s">
        <v>3866</v>
      </c>
      <c r="C331" s="119" t="s">
        <v>1152</v>
      </c>
      <c r="D331" s="119" t="s">
        <v>19</v>
      </c>
      <c r="E331" s="119" t="s">
        <v>12</v>
      </c>
      <c r="F331" s="121">
        <v>4</v>
      </c>
      <c r="G331" s="121">
        <v>2</v>
      </c>
      <c r="H331" s="121">
        <v>0</v>
      </c>
      <c r="I331" s="119" t="s">
        <v>1152</v>
      </c>
      <c r="J331" s="119"/>
      <c r="K331" s="119" t="s">
        <v>3867</v>
      </c>
      <c r="L331" s="119"/>
      <c r="M331" s="119" t="s">
        <v>1152</v>
      </c>
      <c r="N331" s="119"/>
      <c r="O331" s="119"/>
      <c r="P331" s="119"/>
      <c r="AF331" s="27">
        <f t="shared" si="16"/>
        <v>0</v>
      </c>
      <c r="AG331" s="27">
        <f t="shared" si="17"/>
        <v>0</v>
      </c>
      <c r="AH331" s="27">
        <f t="shared" si="18"/>
        <v>0</v>
      </c>
      <c r="AI331" s="27">
        <f t="shared" si="19"/>
        <v>0</v>
      </c>
      <c r="AJ331" s="27">
        <f t="shared" si="20"/>
        <v>9999</v>
      </c>
      <c r="AK331" s="27">
        <f t="shared" si="21"/>
        <v>9999</v>
      </c>
      <c r="AL331" s="27">
        <f t="shared" si="22"/>
        <v>9999</v>
      </c>
      <c r="AM331" s="27">
        <f t="shared" si="23"/>
        <v>9999</v>
      </c>
    </row>
    <row r="332" spans="1:39" ht="35.1" customHeight="1">
      <c r="A332" s="119" t="s">
        <v>36</v>
      </c>
      <c r="B332" s="119" t="s">
        <v>3868</v>
      </c>
      <c r="C332" s="119" t="s">
        <v>3869</v>
      </c>
      <c r="D332" s="119" t="s">
        <v>19</v>
      </c>
      <c r="E332" s="119" t="s">
        <v>3571</v>
      </c>
      <c r="F332" s="121">
        <v>5</v>
      </c>
      <c r="G332" s="121">
        <v>0</v>
      </c>
      <c r="H332" s="121">
        <v>0</v>
      </c>
      <c r="I332" s="119"/>
      <c r="J332" s="119"/>
      <c r="K332" s="119"/>
      <c r="L332" s="119"/>
      <c r="M332" s="119"/>
      <c r="N332" s="119"/>
      <c r="O332" s="119"/>
      <c r="P332" s="119"/>
      <c r="AF332" s="27">
        <f t="shared" si="16"/>
        <v>0</v>
      </c>
      <c r="AG332" s="27">
        <f t="shared" si="17"/>
        <v>0</v>
      </c>
      <c r="AH332" s="27">
        <f t="shared" si="18"/>
        <v>0</v>
      </c>
      <c r="AI332" s="27">
        <f t="shared" si="19"/>
        <v>0</v>
      </c>
      <c r="AJ332" s="27">
        <f t="shared" si="20"/>
        <v>9999</v>
      </c>
      <c r="AK332" s="27">
        <f t="shared" si="21"/>
        <v>9999</v>
      </c>
      <c r="AL332" s="27">
        <f t="shared" si="22"/>
        <v>9999</v>
      </c>
      <c r="AM332" s="27">
        <f t="shared" si="23"/>
        <v>9999</v>
      </c>
    </row>
    <row r="333" spans="1:39" ht="35.1" customHeight="1">
      <c r="A333" s="119" t="s">
        <v>36</v>
      </c>
      <c r="B333" s="119" t="s">
        <v>3870</v>
      </c>
      <c r="C333" s="119" t="s">
        <v>23</v>
      </c>
      <c r="D333" s="119" t="s">
        <v>14</v>
      </c>
      <c r="E333" s="119" t="s">
        <v>12</v>
      </c>
      <c r="F333" s="121">
        <v>1</v>
      </c>
      <c r="G333" s="121">
        <v>0</v>
      </c>
      <c r="H333" s="121">
        <v>3</v>
      </c>
      <c r="I333" s="119"/>
      <c r="J333" s="119" t="s">
        <v>23</v>
      </c>
      <c r="K333" s="119"/>
      <c r="L333" s="119" t="s">
        <v>3871</v>
      </c>
      <c r="M333" s="119" t="s">
        <v>23</v>
      </c>
      <c r="N333" s="119" t="s">
        <v>3796</v>
      </c>
      <c r="O333" s="119"/>
      <c r="P333" s="119"/>
      <c r="AF333" s="27">
        <f t="shared" si="16"/>
        <v>0</v>
      </c>
      <c r="AG333" s="27">
        <f t="shared" si="17"/>
        <v>0</v>
      </c>
      <c r="AH333" s="27">
        <f t="shared" si="18"/>
        <v>0</v>
      </c>
      <c r="AI333" s="27">
        <f t="shared" si="19"/>
        <v>0</v>
      </c>
      <c r="AJ333" s="27">
        <f t="shared" si="20"/>
        <v>9999</v>
      </c>
      <c r="AK333" s="27">
        <f t="shared" si="21"/>
        <v>9999</v>
      </c>
      <c r="AL333" s="27">
        <f t="shared" si="22"/>
        <v>9999</v>
      </c>
      <c r="AM333" s="27">
        <f t="shared" si="23"/>
        <v>9999</v>
      </c>
    </row>
    <row r="334" spans="1:39" ht="35.1" customHeight="1">
      <c r="A334" s="119" t="s">
        <v>36</v>
      </c>
      <c r="B334" s="119" t="s">
        <v>3872</v>
      </c>
      <c r="C334" s="119" t="s">
        <v>22</v>
      </c>
      <c r="D334" s="119" t="s">
        <v>14</v>
      </c>
      <c r="E334" s="119" t="s">
        <v>12</v>
      </c>
      <c r="F334" s="121">
        <v>2</v>
      </c>
      <c r="G334" s="121">
        <v>0</v>
      </c>
      <c r="H334" s="121">
        <v>3</v>
      </c>
      <c r="I334" s="119"/>
      <c r="J334" s="119" t="s">
        <v>22</v>
      </c>
      <c r="K334" s="119"/>
      <c r="L334" s="119" t="s">
        <v>3873</v>
      </c>
      <c r="M334" s="119" t="s">
        <v>22</v>
      </c>
      <c r="N334" s="119"/>
      <c r="O334" s="119"/>
      <c r="P334" s="119"/>
      <c r="AF334" s="27">
        <f t="shared" si="16"/>
        <v>0</v>
      </c>
      <c r="AG334" s="27">
        <f t="shared" si="17"/>
        <v>0</v>
      </c>
      <c r="AH334" s="27">
        <f t="shared" si="18"/>
        <v>0</v>
      </c>
      <c r="AI334" s="27">
        <f t="shared" si="19"/>
        <v>0</v>
      </c>
      <c r="AJ334" s="27">
        <f t="shared" si="20"/>
        <v>9999</v>
      </c>
      <c r="AK334" s="27">
        <f t="shared" si="21"/>
        <v>9999</v>
      </c>
      <c r="AL334" s="27">
        <f t="shared" si="22"/>
        <v>9999</v>
      </c>
      <c r="AM334" s="27">
        <f t="shared" si="23"/>
        <v>9999</v>
      </c>
    </row>
    <row r="335" spans="1:39" ht="35.1" customHeight="1">
      <c r="A335" s="119" t="s">
        <v>36</v>
      </c>
      <c r="B335" s="119" t="s">
        <v>3874</v>
      </c>
      <c r="C335" s="119" t="s">
        <v>54</v>
      </c>
      <c r="D335" s="119" t="s">
        <v>14</v>
      </c>
      <c r="E335" s="119" t="s">
        <v>12</v>
      </c>
      <c r="F335" s="121">
        <v>3</v>
      </c>
      <c r="G335" s="121">
        <v>0</v>
      </c>
      <c r="H335" s="121">
        <v>2</v>
      </c>
      <c r="I335" s="119"/>
      <c r="J335" s="119" t="s">
        <v>54</v>
      </c>
      <c r="K335" s="119"/>
      <c r="L335" s="119" t="s">
        <v>3875</v>
      </c>
      <c r="M335" s="119" t="s">
        <v>54</v>
      </c>
      <c r="N335" s="119"/>
      <c r="O335" s="119"/>
      <c r="P335" s="119"/>
      <c r="AF335" s="27">
        <f t="shared" si="16"/>
        <v>0</v>
      </c>
      <c r="AG335" s="27">
        <f t="shared" si="17"/>
        <v>0</v>
      </c>
      <c r="AH335" s="27">
        <f t="shared" si="18"/>
        <v>0</v>
      </c>
      <c r="AI335" s="27">
        <f t="shared" si="19"/>
        <v>0</v>
      </c>
      <c r="AJ335" s="27">
        <f t="shared" si="20"/>
        <v>9999</v>
      </c>
      <c r="AK335" s="27">
        <f t="shared" si="21"/>
        <v>9999</v>
      </c>
      <c r="AL335" s="27">
        <f t="shared" si="22"/>
        <v>9999</v>
      </c>
      <c r="AM335" s="27">
        <f t="shared" si="23"/>
        <v>9999</v>
      </c>
    </row>
    <row r="336" spans="1:39" ht="35.1" customHeight="1">
      <c r="A336" s="119" t="s">
        <v>36</v>
      </c>
      <c r="B336" s="119" t="s">
        <v>3876</v>
      </c>
      <c r="C336" s="119" t="s">
        <v>69</v>
      </c>
      <c r="D336" s="119" t="s">
        <v>14</v>
      </c>
      <c r="E336" s="119" t="s">
        <v>12</v>
      </c>
      <c r="F336" s="121">
        <v>4</v>
      </c>
      <c r="G336" s="121">
        <v>0</v>
      </c>
      <c r="H336" s="121">
        <v>2</v>
      </c>
      <c r="I336" s="119"/>
      <c r="J336" s="119" t="s">
        <v>69</v>
      </c>
      <c r="K336" s="119"/>
      <c r="L336" s="119" t="s">
        <v>3717</v>
      </c>
      <c r="M336" s="119" t="s">
        <v>69</v>
      </c>
      <c r="N336" s="119"/>
      <c r="O336" s="119"/>
      <c r="P336" s="119"/>
      <c r="AF336" s="27">
        <f t="shared" si="16"/>
        <v>0</v>
      </c>
      <c r="AG336" s="27">
        <f t="shared" si="17"/>
        <v>0</v>
      </c>
      <c r="AH336" s="27">
        <f t="shared" si="18"/>
        <v>0</v>
      </c>
      <c r="AI336" s="27">
        <f t="shared" si="19"/>
        <v>0</v>
      </c>
      <c r="AJ336" s="27">
        <f t="shared" si="20"/>
        <v>9999</v>
      </c>
      <c r="AK336" s="27">
        <f t="shared" si="21"/>
        <v>9999</v>
      </c>
      <c r="AL336" s="27">
        <f t="shared" si="22"/>
        <v>9999</v>
      </c>
      <c r="AM336" s="27">
        <f t="shared" si="23"/>
        <v>9999</v>
      </c>
    </row>
    <row r="337" spans="1:39" ht="35.1" customHeight="1">
      <c r="A337" s="119" t="s">
        <v>36</v>
      </c>
      <c r="B337" s="119" t="s">
        <v>3877</v>
      </c>
      <c r="C337" s="119" t="s">
        <v>3878</v>
      </c>
      <c r="D337" s="119" t="s">
        <v>14</v>
      </c>
      <c r="E337" s="119" t="s">
        <v>3571</v>
      </c>
      <c r="F337" s="121">
        <v>5</v>
      </c>
      <c r="G337" s="121">
        <v>0</v>
      </c>
      <c r="H337" s="121">
        <v>0</v>
      </c>
      <c r="I337" s="119"/>
      <c r="J337" s="119"/>
      <c r="K337" s="119"/>
      <c r="L337" s="119"/>
      <c r="M337" s="119"/>
      <c r="N337" s="119"/>
      <c r="O337" s="119"/>
      <c r="P337" s="119"/>
      <c r="AF337" s="27">
        <f t="shared" si="16"/>
        <v>0</v>
      </c>
      <c r="AG337" s="27">
        <f t="shared" si="17"/>
        <v>0</v>
      </c>
      <c r="AH337" s="27">
        <f t="shared" si="18"/>
        <v>0</v>
      </c>
      <c r="AI337" s="27">
        <f t="shared" si="19"/>
        <v>0</v>
      </c>
      <c r="AJ337" s="27">
        <f t="shared" si="20"/>
        <v>9999</v>
      </c>
      <c r="AK337" s="27">
        <f t="shared" si="21"/>
        <v>9999</v>
      </c>
      <c r="AL337" s="27">
        <f t="shared" si="22"/>
        <v>9999</v>
      </c>
      <c r="AM337" s="27">
        <f t="shared" si="23"/>
        <v>9999</v>
      </c>
    </row>
    <row r="338" spans="1:39" ht="35.1" customHeight="1">
      <c r="A338" s="119" t="s">
        <v>457</v>
      </c>
      <c r="B338" s="119" t="s">
        <v>3879</v>
      </c>
      <c r="C338" s="119" t="s">
        <v>587</v>
      </c>
      <c r="D338" s="119" t="s">
        <v>19</v>
      </c>
      <c r="E338" s="119" t="s">
        <v>12</v>
      </c>
      <c r="F338" s="121">
        <v>1</v>
      </c>
      <c r="G338" s="121">
        <v>3</v>
      </c>
      <c r="H338" s="121">
        <v>0</v>
      </c>
      <c r="I338" s="119" t="s">
        <v>587</v>
      </c>
      <c r="J338" s="119"/>
      <c r="K338" s="119" t="s">
        <v>3880</v>
      </c>
      <c r="L338" s="119"/>
      <c r="M338" s="119" t="s">
        <v>587</v>
      </c>
      <c r="N338" s="119"/>
      <c r="O338" s="119"/>
      <c r="P338" s="119"/>
      <c r="AF338" s="27">
        <f t="shared" si="16"/>
        <v>0</v>
      </c>
      <c r="AG338" s="27">
        <f t="shared" si="17"/>
        <v>0</v>
      </c>
      <c r="AH338" s="27">
        <f t="shared" si="18"/>
        <v>0</v>
      </c>
      <c r="AI338" s="27">
        <f t="shared" si="19"/>
        <v>0</v>
      </c>
      <c r="AJ338" s="27">
        <f t="shared" si="20"/>
        <v>9999</v>
      </c>
      <c r="AK338" s="27">
        <f t="shared" si="21"/>
        <v>9999</v>
      </c>
      <c r="AL338" s="27">
        <f t="shared" si="22"/>
        <v>9999</v>
      </c>
      <c r="AM338" s="27">
        <f t="shared" si="23"/>
        <v>9999</v>
      </c>
    </row>
    <row r="339" spans="1:39" ht="35.1" customHeight="1">
      <c r="A339" s="119" t="s">
        <v>457</v>
      </c>
      <c r="B339" s="119" t="s">
        <v>3881</v>
      </c>
      <c r="C339" s="119" t="s">
        <v>588</v>
      </c>
      <c r="D339" s="119" t="s">
        <v>19</v>
      </c>
      <c r="E339" s="119" t="s">
        <v>12</v>
      </c>
      <c r="F339" s="121">
        <v>2</v>
      </c>
      <c r="G339" s="121">
        <v>3</v>
      </c>
      <c r="H339" s="121">
        <v>0</v>
      </c>
      <c r="I339" s="119" t="s">
        <v>588</v>
      </c>
      <c r="J339" s="119"/>
      <c r="K339" s="119" t="s">
        <v>3882</v>
      </c>
      <c r="L339" s="119"/>
      <c r="M339" s="119" t="s">
        <v>588</v>
      </c>
      <c r="N339" s="119" t="s">
        <v>3883</v>
      </c>
      <c r="O339" s="119" t="s">
        <v>3884</v>
      </c>
      <c r="P339" s="119"/>
      <c r="AF339" s="27">
        <f t="shared" si="16"/>
        <v>0</v>
      </c>
      <c r="AG339" s="27">
        <f t="shared" si="17"/>
        <v>0</v>
      </c>
      <c r="AH339" s="27">
        <f t="shared" si="18"/>
        <v>0</v>
      </c>
      <c r="AI339" s="27">
        <f t="shared" si="19"/>
        <v>0</v>
      </c>
      <c r="AJ339" s="27">
        <f t="shared" si="20"/>
        <v>9999</v>
      </c>
      <c r="AK339" s="27">
        <f t="shared" si="21"/>
        <v>9999</v>
      </c>
      <c r="AL339" s="27">
        <f t="shared" si="22"/>
        <v>9999</v>
      </c>
      <c r="AM339" s="27">
        <f t="shared" si="23"/>
        <v>9999</v>
      </c>
    </row>
    <row r="340" spans="1:39" ht="35.1" customHeight="1">
      <c r="A340" s="119" t="s">
        <v>457</v>
      </c>
      <c r="B340" s="119" t="s">
        <v>3885</v>
      </c>
      <c r="C340" s="119" t="s">
        <v>2120</v>
      </c>
      <c r="D340" s="119" t="s">
        <v>19</v>
      </c>
      <c r="E340" s="119" t="s">
        <v>12</v>
      </c>
      <c r="F340" s="121">
        <v>3</v>
      </c>
      <c r="G340" s="121">
        <v>2</v>
      </c>
      <c r="H340" s="121">
        <v>0</v>
      </c>
      <c r="I340" s="119" t="s">
        <v>2120</v>
      </c>
      <c r="J340" s="119"/>
      <c r="K340" s="119" t="s">
        <v>3886</v>
      </c>
      <c r="L340" s="119"/>
      <c r="M340" s="119" t="s">
        <v>2120</v>
      </c>
      <c r="N340" s="119" t="s">
        <v>3887</v>
      </c>
      <c r="O340" s="119" t="s">
        <v>1087</v>
      </c>
      <c r="P340" s="119" t="s">
        <v>3888</v>
      </c>
      <c r="AF340" s="27">
        <f t="shared" si="16"/>
        <v>0</v>
      </c>
      <c r="AG340" s="27">
        <f t="shared" si="17"/>
        <v>0</v>
      </c>
      <c r="AH340" s="27">
        <f t="shared" si="18"/>
        <v>0</v>
      </c>
      <c r="AI340" s="27">
        <f t="shared" si="19"/>
        <v>0</v>
      </c>
      <c r="AJ340" s="27">
        <f t="shared" si="20"/>
        <v>9999</v>
      </c>
      <c r="AK340" s="27">
        <f t="shared" si="21"/>
        <v>9999</v>
      </c>
      <c r="AL340" s="27">
        <f t="shared" si="22"/>
        <v>9999</v>
      </c>
      <c r="AM340" s="27">
        <f t="shared" si="23"/>
        <v>9999</v>
      </c>
    </row>
    <row r="341" spans="1:39" ht="35.1" customHeight="1">
      <c r="A341" s="119" t="s">
        <v>457</v>
      </c>
      <c r="B341" s="119" t="s">
        <v>3889</v>
      </c>
      <c r="C341" s="119" t="s">
        <v>23</v>
      </c>
      <c r="D341" s="119" t="s">
        <v>19</v>
      </c>
      <c r="E341" s="119" t="s">
        <v>12</v>
      </c>
      <c r="F341" s="121">
        <v>4</v>
      </c>
      <c r="G341" s="121">
        <v>2</v>
      </c>
      <c r="H341" s="121">
        <v>0</v>
      </c>
      <c r="I341" s="119" t="s">
        <v>23</v>
      </c>
      <c r="J341" s="119"/>
      <c r="K341" s="119" t="s">
        <v>3795</v>
      </c>
      <c r="L341" s="119"/>
      <c r="M341" s="119" t="s">
        <v>23</v>
      </c>
      <c r="N341" s="119" t="s">
        <v>3796</v>
      </c>
      <c r="O341" s="119"/>
      <c r="P341" s="119"/>
      <c r="AF341" s="27">
        <f t="shared" si="16"/>
        <v>0</v>
      </c>
      <c r="AG341" s="27">
        <f t="shared" si="17"/>
        <v>0</v>
      </c>
      <c r="AH341" s="27">
        <f t="shared" si="18"/>
        <v>0</v>
      </c>
      <c r="AI341" s="27">
        <f t="shared" si="19"/>
        <v>0</v>
      </c>
      <c r="AJ341" s="27">
        <f t="shared" si="20"/>
        <v>9999</v>
      </c>
      <c r="AK341" s="27">
        <f t="shared" si="21"/>
        <v>9999</v>
      </c>
      <c r="AL341" s="27">
        <f t="shared" si="22"/>
        <v>9999</v>
      </c>
      <c r="AM341" s="27">
        <f t="shared" si="23"/>
        <v>9999</v>
      </c>
    </row>
    <row r="342" spans="1:39" ht="35.1" customHeight="1">
      <c r="A342" s="119" t="s">
        <v>457</v>
      </c>
      <c r="B342" s="119" t="s">
        <v>3890</v>
      </c>
      <c r="C342" s="119" t="s">
        <v>3891</v>
      </c>
      <c r="D342" s="119" t="s">
        <v>19</v>
      </c>
      <c r="E342" s="119" t="s">
        <v>3571</v>
      </c>
      <c r="F342" s="121">
        <v>5</v>
      </c>
      <c r="G342" s="121">
        <v>0</v>
      </c>
      <c r="H342" s="121">
        <v>0</v>
      </c>
      <c r="I342" s="119"/>
      <c r="J342" s="119"/>
      <c r="K342" s="119"/>
      <c r="L342" s="119"/>
      <c r="M342" s="119"/>
      <c r="N342" s="119"/>
      <c r="O342" s="119"/>
      <c r="P342" s="119"/>
      <c r="AF342" s="27">
        <f t="shared" si="16"/>
        <v>0</v>
      </c>
      <c r="AG342" s="27">
        <f t="shared" si="17"/>
        <v>0</v>
      </c>
      <c r="AH342" s="27">
        <f t="shared" si="18"/>
        <v>0</v>
      </c>
      <c r="AI342" s="27">
        <f t="shared" si="19"/>
        <v>0</v>
      </c>
      <c r="AJ342" s="27">
        <f t="shared" si="20"/>
        <v>9999</v>
      </c>
      <c r="AK342" s="27">
        <f t="shared" si="21"/>
        <v>9999</v>
      </c>
      <c r="AL342" s="27">
        <f t="shared" si="22"/>
        <v>9999</v>
      </c>
      <c r="AM342" s="27">
        <f t="shared" si="23"/>
        <v>9999</v>
      </c>
    </row>
    <row r="343" spans="1:39" ht="35.1" customHeight="1">
      <c r="A343" s="119" t="s">
        <v>457</v>
      </c>
      <c r="B343" s="119" t="s">
        <v>3892</v>
      </c>
      <c r="C343" s="119" t="s">
        <v>585</v>
      </c>
      <c r="D343" s="119" t="s">
        <v>14</v>
      </c>
      <c r="E343" s="119" t="s">
        <v>12</v>
      </c>
      <c r="F343" s="121">
        <v>1</v>
      </c>
      <c r="G343" s="121">
        <v>0</v>
      </c>
      <c r="H343" s="121">
        <v>3</v>
      </c>
      <c r="I343" s="119"/>
      <c r="J343" s="119" t="s">
        <v>585</v>
      </c>
      <c r="K343" s="119"/>
      <c r="L343" s="119" t="s">
        <v>3893</v>
      </c>
      <c r="M343" s="119" t="s">
        <v>585</v>
      </c>
      <c r="N343" s="119"/>
      <c r="O343" s="119"/>
      <c r="P343" s="119"/>
      <c r="AF343" s="27">
        <f t="shared" si="16"/>
        <v>0</v>
      </c>
      <c r="AG343" s="27">
        <f t="shared" si="17"/>
        <v>0</v>
      </c>
      <c r="AH343" s="27">
        <f t="shared" si="18"/>
        <v>0</v>
      </c>
      <c r="AI343" s="27">
        <f t="shared" si="19"/>
        <v>0</v>
      </c>
      <c r="AJ343" s="27">
        <f t="shared" si="20"/>
        <v>9999</v>
      </c>
      <c r="AK343" s="27">
        <f t="shared" si="21"/>
        <v>9999</v>
      </c>
      <c r="AL343" s="27">
        <f t="shared" si="22"/>
        <v>9999</v>
      </c>
      <c r="AM343" s="27">
        <f t="shared" si="23"/>
        <v>9999</v>
      </c>
    </row>
    <row r="344" spans="1:39" ht="35.1" customHeight="1">
      <c r="A344" s="119" t="s">
        <v>457</v>
      </c>
      <c r="B344" s="119" t="s">
        <v>3894</v>
      </c>
      <c r="C344" s="119" t="s">
        <v>586</v>
      </c>
      <c r="D344" s="119" t="s">
        <v>14</v>
      </c>
      <c r="E344" s="119" t="s">
        <v>12</v>
      </c>
      <c r="F344" s="121">
        <v>2</v>
      </c>
      <c r="G344" s="121">
        <v>0</v>
      </c>
      <c r="H344" s="121">
        <v>3</v>
      </c>
      <c r="I344" s="119"/>
      <c r="J344" s="119" t="s">
        <v>586</v>
      </c>
      <c r="K344" s="119"/>
      <c r="L344" s="119" t="s">
        <v>3895</v>
      </c>
      <c r="M344" s="119" t="s">
        <v>586</v>
      </c>
      <c r="N344" s="119"/>
      <c r="O344" s="119"/>
      <c r="P344" s="119"/>
      <c r="AF344" s="27">
        <f t="shared" si="16"/>
        <v>0</v>
      </c>
      <c r="AG344" s="27">
        <f t="shared" si="17"/>
        <v>0</v>
      </c>
      <c r="AH344" s="27">
        <f t="shared" si="18"/>
        <v>0</v>
      </c>
      <c r="AI344" s="27">
        <f t="shared" si="19"/>
        <v>0</v>
      </c>
      <c r="AJ344" s="27">
        <f t="shared" si="20"/>
        <v>9999</v>
      </c>
      <c r="AK344" s="27">
        <f t="shared" si="21"/>
        <v>9999</v>
      </c>
      <c r="AL344" s="27">
        <f t="shared" si="22"/>
        <v>9999</v>
      </c>
      <c r="AM344" s="27">
        <f t="shared" si="23"/>
        <v>9999</v>
      </c>
    </row>
    <row r="345" spans="1:39" ht="35.1" customHeight="1">
      <c r="A345" s="119" t="s">
        <v>457</v>
      </c>
      <c r="B345" s="119" t="s">
        <v>3896</v>
      </c>
      <c r="C345" s="119" t="s">
        <v>429</v>
      </c>
      <c r="D345" s="119" t="s">
        <v>14</v>
      </c>
      <c r="E345" s="119" t="s">
        <v>12</v>
      </c>
      <c r="F345" s="121">
        <v>3</v>
      </c>
      <c r="G345" s="121">
        <v>0</v>
      </c>
      <c r="H345" s="121">
        <v>2</v>
      </c>
      <c r="I345" s="119"/>
      <c r="J345" s="119" t="s">
        <v>429</v>
      </c>
      <c r="K345" s="119"/>
      <c r="L345" s="119" t="s">
        <v>3563</v>
      </c>
      <c r="M345" s="119" t="s">
        <v>429</v>
      </c>
      <c r="N345" s="119" t="s">
        <v>3564</v>
      </c>
      <c r="O345" s="119"/>
      <c r="P345" s="119"/>
      <c r="AF345" s="27">
        <f t="shared" si="16"/>
        <v>0</v>
      </c>
      <c r="AG345" s="27">
        <f t="shared" si="17"/>
        <v>0</v>
      </c>
      <c r="AH345" s="27">
        <f t="shared" si="18"/>
        <v>0</v>
      </c>
      <c r="AI345" s="27">
        <f t="shared" si="19"/>
        <v>0</v>
      </c>
      <c r="AJ345" s="27">
        <f t="shared" si="20"/>
        <v>9999</v>
      </c>
      <c r="AK345" s="27">
        <f t="shared" si="21"/>
        <v>9999</v>
      </c>
      <c r="AL345" s="27">
        <f t="shared" si="22"/>
        <v>9999</v>
      </c>
      <c r="AM345" s="27">
        <f t="shared" si="23"/>
        <v>9999</v>
      </c>
    </row>
    <row r="346" spans="1:39" ht="35.1" customHeight="1">
      <c r="A346" s="119" t="s">
        <v>457</v>
      </c>
      <c r="B346" s="119" t="s">
        <v>3897</v>
      </c>
      <c r="C346" s="119" t="s">
        <v>561</v>
      </c>
      <c r="D346" s="119" t="s">
        <v>14</v>
      </c>
      <c r="E346" s="119" t="s">
        <v>12</v>
      </c>
      <c r="F346" s="121">
        <v>4</v>
      </c>
      <c r="G346" s="121">
        <v>0</v>
      </c>
      <c r="H346" s="121">
        <v>2</v>
      </c>
      <c r="I346" s="119"/>
      <c r="J346" s="119" t="s">
        <v>561</v>
      </c>
      <c r="K346" s="119"/>
      <c r="L346" s="119" t="s">
        <v>3850</v>
      </c>
      <c r="M346" s="119" t="s">
        <v>561</v>
      </c>
      <c r="N346" s="119"/>
      <c r="O346" s="119"/>
      <c r="P346" s="119"/>
      <c r="AF346" s="27">
        <f t="shared" si="16"/>
        <v>0</v>
      </c>
      <c r="AG346" s="27">
        <f t="shared" si="17"/>
        <v>0</v>
      </c>
      <c r="AH346" s="27">
        <f t="shared" si="18"/>
        <v>0</v>
      </c>
      <c r="AI346" s="27">
        <f t="shared" si="19"/>
        <v>0</v>
      </c>
      <c r="AJ346" s="27">
        <f t="shared" si="20"/>
        <v>9999</v>
      </c>
      <c r="AK346" s="27">
        <f t="shared" si="21"/>
        <v>9999</v>
      </c>
      <c r="AL346" s="27">
        <f t="shared" si="22"/>
        <v>9999</v>
      </c>
      <c r="AM346" s="27">
        <f t="shared" si="23"/>
        <v>9999</v>
      </c>
    </row>
    <row r="347" spans="1:39" ht="35.1" customHeight="1">
      <c r="A347" s="119" t="s">
        <v>457</v>
      </c>
      <c r="B347" s="119" t="s">
        <v>3898</v>
      </c>
      <c r="C347" s="119" t="s">
        <v>3899</v>
      </c>
      <c r="D347" s="119" t="s">
        <v>14</v>
      </c>
      <c r="E347" s="119" t="s">
        <v>3571</v>
      </c>
      <c r="F347" s="121">
        <v>5</v>
      </c>
      <c r="G347" s="121">
        <v>0</v>
      </c>
      <c r="H347" s="121">
        <v>0</v>
      </c>
      <c r="I347" s="119"/>
      <c r="J347" s="119"/>
      <c r="K347" s="119"/>
      <c r="L347" s="119"/>
      <c r="M347" s="119"/>
      <c r="N347" s="119"/>
      <c r="O347" s="119"/>
      <c r="P347" s="119"/>
      <c r="AF347" s="27">
        <f t="shared" si="16"/>
        <v>0</v>
      </c>
      <c r="AG347" s="27">
        <f t="shared" si="17"/>
        <v>0</v>
      </c>
      <c r="AH347" s="27">
        <f t="shared" si="18"/>
        <v>0</v>
      </c>
      <c r="AI347" s="27">
        <f t="shared" si="19"/>
        <v>0</v>
      </c>
      <c r="AJ347" s="27">
        <f t="shared" si="20"/>
        <v>9999</v>
      </c>
      <c r="AK347" s="27">
        <f t="shared" si="21"/>
        <v>9999</v>
      </c>
      <c r="AL347" s="27">
        <f t="shared" si="22"/>
        <v>9999</v>
      </c>
      <c r="AM347" s="27">
        <f t="shared" si="23"/>
        <v>9999</v>
      </c>
    </row>
    <row r="348" spans="1:39" ht="35.1" customHeight="1">
      <c r="A348" s="119" t="s">
        <v>590</v>
      </c>
      <c r="B348" s="119" t="s">
        <v>3900</v>
      </c>
      <c r="C348" s="119" t="s">
        <v>602</v>
      </c>
      <c r="D348" s="119" t="s">
        <v>19</v>
      </c>
      <c r="E348" s="119" t="s">
        <v>12</v>
      </c>
      <c r="F348" s="121">
        <v>1</v>
      </c>
      <c r="G348" s="121">
        <v>3</v>
      </c>
      <c r="H348" s="121">
        <v>0</v>
      </c>
      <c r="I348" s="119" t="s">
        <v>602</v>
      </c>
      <c r="J348" s="119"/>
      <c r="K348" s="119" t="s">
        <v>3901</v>
      </c>
      <c r="L348" s="119"/>
      <c r="M348" s="119" t="s">
        <v>602</v>
      </c>
      <c r="N348" s="119" t="s">
        <v>3902</v>
      </c>
      <c r="O348" s="119"/>
      <c r="P348" s="119"/>
      <c r="AF348" s="27">
        <f t="shared" si="16"/>
        <v>0</v>
      </c>
      <c r="AG348" s="27">
        <f t="shared" si="17"/>
        <v>0</v>
      </c>
      <c r="AH348" s="27">
        <f t="shared" si="18"/>
        <v>0</v>
      </c>
      <c r="AI348" s="27">
        <f t="shared" si="19"/>
        <v>0</v>
      </c>
      <c r="AJ348" s="27">
        <f t="shared" si="20"/>
        <v>9999</v>
      </c>
      <c r="AK348" s="27">
        <f t="shared" si="21"/>
        <v>9999</v>
      </c>
      <c r="AL348" s="27">
        <f t="shared" si="22"/>
        <v>9999</v>
      </c>
      <c r="AM348" s="27">
        <f t="shared" si="23"/>
        <v>9999</v>
      </c>
    </row>
    <row r="349" spans="1:39" ht="35.1" customHeight="1">
      <c r="A349" s="119" t="s">
        <v>590</v>
      </c>
      <c r="B349" s="119" t="s">
        <v>3903</v>
      </c>
      <c r="C349" s="119" t="s">
        <v>603</v>
      </c>
      <c r="D349" s="119" t="s">
        <v>19</v>
      </c>
      <c r="E349" s="119" t="s">
        <v>12</v>
      </c>
      <c r="F349" s="121">
        <v>2</v>
      </c>
      <c r="G349" s="121">
        <v>3</v>
      </c>
      <c r="H349" s="121">
        <v>0</v>
      </c>
      <c r="I349" s="119" t="s">
        <v>603</v>
      </c>
      <c r="J349" s="119"/>
      <c r="K349" s="119" t="s">
        <v>3904</v>
      </c>
      <c r="L349" s="119"/>
      <c r="M349" s="119" t="s">
        <v>603</v>
      </c>
      <c r="N349" s="119"/>
      <c r="O349" s="119"/>
      <c r="P349" s="119"/>
      <c r="AF349" s="27">
        <f t="shared" si="16"/>
        <v>0</v>
      </c>
      <c r="AG349" s="27">
        <f t="shared" si="17"/>
        <v>0</v>
      </c>
      <c r="AH349" s="27">
        <f t="shared" si="18"/>
        <v>0</v>
      </c>
      <c r="AI349" s="27">
        <f t="shared" si="19"/>
        <v>0</v>
      </c>
      <c r="AJ349" s="27">
        <f t="shared" si="20"/>
        <v>9999</v>
      </c>
      <c r="AK349" s="27">
        <f t="shared" si="21"/>
        <v>9999</v>
      </c>
      <c r="AL349" s="27">
        <f t="shared" si="22"/>
        <v>9999</v>
      </c>
      <c r="AM349" s="27">
        <f t="shared" si="23"/>
        <v>9999</v>
      </c>
    </row>
    <row r="350" spans="1:39" ht="35.1" customHeight="1">
      <c r="A350" s="119" t="s">
        <v>590</v>
      </c>
      <c r="B350" s="119" t="s">
        <v>3905</v>
      </c>
      <c r="C350" s="119" t="s">
        <v>601</v>
      </c>
      <c r="D350" s="119" t="s">
        <v>19</v>
      </c>
      <c r="E350" s="119" t="s">
        <v>12</v>
      </c>
      <c r="F350" s="121">
        <v>3</v>
      </c>
      <c r="G350" s="121">
        <v>2</v>
      </c>
      <c r="H350" s="121">
        <v>0</v>
      </c>
      <c r="I350" s="119" t="s">
        <v>601</v>
      </c>
      <c r="J350" s="119"/>
      <c r="K350" s="119" t="s">
        <v>3906</v>
      </c>
      <c r="L350" s="119"/>
      <c r="M350" s="119" t="s">
        <v>601</v>
      </c>
      <c r="N350" s="119"/>
      <c r="O350" s="119"/>
      <c r="P350" s="119"/>
      <c r="AF350" s="27">
        <f t="shared" si="16"/>
        <v>0</v>
      </c>
      <c r="AG350" s="27">
        <f t="shared" si="17"/>
        <v>0</v>
      </c>
      <c r="AH350" s="27">
        <f t="shared" si="18"/>
        <v>0</v>
      </c>
      <c r="AI350" s="27">
        <f t="shared" si="19"/>
        <v>0</v>
      </c>
      <c r="AJ350" s="27">
        <f t="shared" si="20"/>
        <v>9999</v>
      </c>
      <c r="AK350" s="27">
        <f t="shared" si="21"/>
        <v>9999</v>
      </c>
      <c r="AL350" s="27">
        <f t="shared" si="22"/>
        <v>9999</v>
      </c>
      <c r="AM350" s="27">
        <f t="shared" si="23"/>
        <v>9999</v>
      </c>
    </row>
    <row r="351" spans="1:39" ht="35.1" customHeight="1">
      <c r="A351" s="119" t="s">
        <v>590</v>
      </c>
      <c r="B351" s="119" t="s">
        <v>3907</v>
      </c>
      <c r="C351" s="119" t="s">
        <v>681</v>
      </c>
      <c r="D351" s="119" t="s">
        <v>19</v>
      </c>
      <c r="E351" s="119" t="s">
        <v>12</v>
      </c>
      <c r="F351" s="121">
        <v>4</v>
      </c>
      <c r="G351" s="121">
        <v>2</v>
      </c>
      <c r="H351" s="121">
        <v>0</v>
      </c>
      <c r="I351" s="119" t="s">
        <v>681</v>
      </c>
      <c r="J351" s="119"/>
      <c r="K351" s="119" t="s">
        <v>3908</v>
      </c>
      <c r="L351" s="119"/>
      <c r="M351" s="119" t="s">
        <v>681</v>
      </c>
      <c r="N351" s="119"/>
      <c r="O351" s="119"/>
      <c r="P351" s="119"/>
      <c r="AF351" s="27">
        <f t="shared" si="16"/>
        <v>0</v>
      </c>
      <c r="AG351" s="27">
        <f t="shared" si="17"/>
        <v>0</v>
      </c>
      <c r="AH351" s="27">
        <f t="shared" si="18"/>
        <v>0</v>
      </c>
      <c r="AI351" s="27">
        <f t="shared" si="19"/>
        <v>0</v>
      </c>
      <c r="AJ351" s="27">
        <f t="shared" si="20"/>
        <v>9999</v>
      </c>
      <c r="AK351" s="27">
        <f t="shared" si="21"/>
        <v>9999</v>
      </c>
      <c r="AL351" s="27">
        <f t="shared" si="22"/>
        <v>9999</v>
      </c>
      <c r="AM351" s="27">
        <f t="shared" si="23"/>
        <v>9999</v>
      </c>
    </row>
    <row r="352" spans="1:39" ht="35.1" customHeight="1">
      <c r="A352" s="119" t="s">
        <v>590</v>
      </c>
      <c r="B352" s="119" t="s">
        <v>3909</v>
      </c>
      <c r="C352" s="119" t="s">
        <v>3910</v>
      </c>
      <c r="D352" s="119" t="s">
        <v>19</v>
      </c>
      <c r="E352" s="119" t="s">
        <v>3571</v>
      </c>
      <c r="F352" s="121">
        <v>5</v>
      </c>
      <c r="G352" s="121">
        <v>0</v>
      </c>
      <c r="H352" s="121">
        <v>0</v>
      </c>
      <c r="I352" s="119"/>
      <c r="J352" s="119"/>
      <c r="K352" s="119"/>
      <c r="L352" s="119"/>
      <c r="M352" s="119"/>
      <c r="N352" s="119"/>
      <c r="O352" s="119"/>
      <c r="P352" s="119"/>
      <c r="AF352" s="27">
        <f t="shared" si="16"/>
        <v>0</v>
      </c>
      <c r="AG352" s="27">
        <f t="shared" si="17"/>
        <v>0</v>
      </c>
      <c r="AH352" s="27">
        <f t="shared" si="18"/>
        <v>0</v>
      </c>
      <c r="AI352" s="27">
        <f t="shared" si="19"/>
        <v>0</v>
      </c>
      <c r="AJ352" s="27">
        <f t="shared" si="20"/>
        <v>9999</v>
      </c>
      <c r="AK352" s="27">
        <f t="shared" si="21"/>
        <v>9999</v>
      </c>
      <c r="AL352" s="27">
        <f t="shared" si="22"/>
        <v>9999</v>
      </c>
      <c r="AM352" s="27">
        <f t="shared" si="23"/>
        <v>9999</v>
      </c>
    </row>
    <row r="353" spans="1:39" ht="35.1" customHeight="1">
      <c r="A353" s="119" t="s">
        <v>590</v>
      </c>
      <c r="B353" s="119" t="s">
        <v>3911</v>
      </c>
      <c r="C353" s="119" t="s">
        <v>586</v>
      </c>
      <c r="D353" s="119" t="s">
        <v>14</v>
      </c>
      <c r="E353" s="119" t="s">
        <v>12</v>
      </c>
      <c r="F353" s="121">
        <v>1</v>
      </c>
      <c r="G353" s="121">
        <v>0</v>
      </c>
      <c r="H353" s="121">
        <v>3</v>
      </c>
      <c r="I353" s="119"/>
      <c r="J353" s="119" t="s">
        <v>586</v>
      </c>
      <c r="K353" s="119"/>
      <c r="L353" s="119" t="s">
        <v>3895</v>
      </c>
      <c r="M353" s="119" t="s">
        <v>586</v>
      </c>
      <c r="N353" s="119"/>
      <c r="O353" s="119"/>
      <c r="P353" s="119"/>
      <c r="AF353" s="27">
        <f t="shared" si="16"/>
        <v>0</v>
      </c>
      <c r="AG353" s="27">
        <f t="shared" si="17"/>
        <v>0</v>
      </c>
      <c r="AH353" s="27">
        <f t="shared" si="18"/>
        <v>0</v>
      </c>
      <c r="AI353" s="27">
        <f t="shared" si="19"/>
        <v>0</v>
      </c>
      <c r="AJ353" s="27">
        <f t="shared" si="20"/>
        <v>9999</v>
      </c>
      <c r="AK353" s="27">
        <f t="shared" si="21"/>
        <v>9999</v>
      </c>
      <c r="AL353" s="27">
        <f t="shared" si="22"/>
        <v>9999</v>
      </c>
      <c r="AM353" s="27">
        <f t="shared" si="23"/>
        <v>9999</v>
      </c>
    </row>
    <row r="354" spans="1:39" ht="35.1" customHeight="1">
      <c r="A354" s="119" t="s">
        <v>590</v>
      </c>
      <c r="B354" s="119" t="s">
        <v>3912</v>
      </c>
      <c r="C354" s="119" t="s">
        <v>599</v>
      </c>
      <c r="D354" s="119" t="s">
        <v>14</v>
      </c>
      <c r="E354" s="119" t="s">
        <v>12</v>
      </c>
      <c r="F354" s="121">
        <v>2</v>
      </c>
      <c r="G354" s="121">
        <v>0</v>
      </c>
      <c r="H354" s="121">
        <v>3</v>
      </c>
      <c r="I354" s="119"/>
      <c r="J354" s="119" t="s">
        <v>599</v>
      </c>
      <c r="K354" s="119"/>
      <c r="L354" s="119" t="s">
        <v>3913</v>
      </c>
      <c r="M354" s="119" t="s">
        <v>599</v>
      </c>
      <c r="N354" s="119" t="s">
        <v>3914</v>
      </c>
      <c r="O354" s="119"/>
      <c r="P354" s="119"/>
      <c r="AF354" s="27">
        <f t="shared" si="16"/>
        <v>0</v>
      </c>
      <c r="AG354" s="27">
        <f t="shared" si="17"/>
        <v>0</v>
      </c>
      <c r="AH354" s="27">
        <f t="shared" si="18"/>
        <v>0</v>
      </c>
      <c r="AI354" s="27">
        <f t="shared" si="19"/>
        <v>0</v>
      </c>
      <c r="AJ354" s="27">
        <f t="shared" si="20"/>
        <v>9999</v>
      </c>
      <c r="AK354" s="27">
        <f t="shared" si="21"/>
        <v>9999</v>
      </c>
      <c r="AL354" s="27">
        <f t="shared" si="22"/>
        <v>9999</v>
      </c>
      <c r="AM354" s="27">
        <f t="shared" si="23"/>
        <v>9999</v>
      </c>
    </row>
    <row r="355" spans="1:39" ht="35.1" customHeight="1">
      <c r="A355" s="119" t="s">
        <v>590</v>
      </c>
      <c r="B355" s="119" t="s">
        <v>3915</v>
      </c>
      <c r="C355" s="119" t="s">
        <v>600</v>
      </c>
      <c r="D355" s="119" t="s">
        <v>14</v>
      </c>
      <c r="E355" s="119" t="s">
        <v>12</v>
      </c>
      <c r="F355" s="121">
        <v>3</v>
      </c>
      <c r="G355" s="121">
        <v>0</v>
      </c>
      <c r="H355" s="121">
        <v>2</v>
      </c>
      <c r="I355" s="119"/>
      <c r="J355" s="119" t="s">
        <v>600</v>
      </c>
      <c r="K355" s="119"/>
      <c r="L355" s="119" t="s">
        <v>3916</v>
      </c>
      <c r="M355" s="119" t="s">
        <v>600</v>
      </c>
      <c r="N355" s="119" t="s">
        <v>3917</v>
      </c>
      <c r="O355" s="119"/>
      <c r="P355" s="119"/>
      <c r="AF355" s="27">
        <f t="shared" si="16"/>
        <v>0</v>
      </c>
      <c r="AG355" s="27">
        <f t="shared" si="17"/>
        <v>0</v>
      </c>
      <c r="AH355" s="27">
        <f t="shared" si="18"/>
        <v>0</v>
      </c>
      <c r="AI355" s="27">
        <f t="shared" si="19"/>
        <v>0</v>
      </c>
      <c r="AJ355" s="27">
        <f t="shared" si="20"/>
        <v>9999</v>
      </c>
      <c r="AK355" s="27">
        <f t="shared" si="21"/>
        <v>9999</v>
      </c>
      <c r="AL355" s="27">
        <f t="shared" si="22"/>
        <v>9999</v>
      </c>
      <c r="AM355" s="27">
        <f t="shared" si="23"/>
        <v>9999</v>
      </c>
    </row>
    <row r="356" spans="1:39" ht="35.1" customHeight="1">
      <c r="A356" s="119" t="s">
        <v>590</v>
      </c>
      <c r="B356" s="119" t="s">
        <v>3918</v>
      </c>
      <c r="C356" s="119" t="s">
        <v>601</v>
      </c>
      <c r="D356" s="119" t="s">
        <v>14</v>
      </c>
      <c r="E356" s="119" t="s">
        <v>12</v>
      </c>
      <c r="F356" s="121">
        <v>4</v>
      </c>
      <c r="G356" s="121">
        <v>0</v>
      </c>
      <c r="H356" s="121">
        <v>2</v>
      </c>
      <c r="I356" s="119"/>
      <c r="J356" s="119" t="s">
        <v>601</v>
      </c>
      <c r="K356" s="119"/>
      <c r="L356" s="119" t="s">
        <v>3919</v>
      </c>
      <c r="M356" s="119" t="s">
        <v>601</v>
      </c>
      <c r="N356" s="119"/>
      <c r="O356" s="119"/>
      <c r="P356" s="119"/>
      <c r="AF356" s="27">
        <f t="shared" si="16"/>
        <v>0</v>
      </c>
      <c r="AG356" s="27">
        <f t="shared" si="17"/>
        <v>0</v>
      </c>
      <c r="AH356" s="27">
        <f t="shared" si="18"/>
        <v>0</v>
      </c>
      <c r="AI356" s="27">
        <f t="shared" si="19"/>
        <v>0</v>
      </c>
      <c r="AJ356" s="27">
        <f t="shared" si="20"/>
        <v>9999</v>
      </c>
      <c r="AK356" s="27">
        <f t="shared" si="21"/>
        <v>9999</v>
      </c>
      <c r="AL356" s="27">
        <f t="shared" si="22"/>
        <v>9999</v>
      </c>
      <c r="AM356" s="27">
        <f t="shared" si="23"/>
        <v>9999</v>
      </c>
    </row>
    <row r="357" spans="1:39" ht="35.1" customHeight="1">
      <c r="A357" s="119" t="s">
        <v>590</v>
      </c>
      <c r="B357" s="119" t="s">
        <v>3920</v>
      </c>
      <c r="C357" s="119" t="s">
        <v>3921</v>
      </c>
      <c r="D357" s="119" t="s">
        <v>14</v>
      </c>
      <c r="E357" s="119" t="s">
        <v>3571</v>
      </c>
      <c r="F357" s="121">
        <v>5</v>
      </c>
      <c r="G357" s="121">
        <v>0</v>
      </c>
      <c r="H357" s="121">
        <v>0</v>
      </c>
      <c r="I357" s="119"/>
      <c r="J357" s="119"/>
      <c r="K357" s="119"/>
      <c r="L357" s="119"/>
      <c r="M357" s="119"/>
      <c r="N357" s="119"/>
      <c r="O357" s="119"/>
      <c r="P357" s="119"/>
      <c r="AF357" s="27">
        <f t="shared" si="16"/>
        <v>0</v>
      </c>
      <c r="AG357" s="27">
        <f t="shared" si="17"/>
        <v>0</v>
      </c>
      <c r="AH357" s="27">
        <f t="shared" si="18"/>
        <v>0</v>
      </c>
      <c r="AI357" s="27">
        <f t="shared" si="19"/>
        <v>0</v>
      </c>
      <c r="AJ357" s="27">
        <f t="shared" si="20"/>
        <v>9999</v>
      </c>
      <c r="AK357" s="27">
        <f t="shared" si="21"/>
        <v>9999</v>
      </c>
      <c r="AL357" s="27">
        <f t="shared" si="22"/>
        <v>9999</v>
      </c>
      <c r="AM357" s="27">
        <f t="shared" si="23"/>
        <v>9999</v>
      </c>
    </row>
    <row r="358" spans="1:39" ht="35.1" customHeight="1">
      <c r="A358" s="119" t="s">
        <v>470</v>
      </c>
      <c r="B358" s="119" t="s">
        <v>3922</v>
      </c>
      <c r="C358" s="119" t="s">
        <v>615</v>
      </c>
      <c r="D358" s="119" t="s">
        <v>19</v>
      </c>
      <c r="E358" s="119" t="s">
        <v>12</v>
      </c>
      <c r="F358" s="121">
        <v>1</v>
      </c>
      <c r="G358" s="121">
        <v>3</v>
      </c>
      <c r="H358" s="121">
        <v>0</v>
      </c>
      <c r="I358" s="119" t="s">
        <v>615</v>
      </c>
      <c r="J358" s="119"/>
      <c r="K358" s="119" t="s">
        <v>3923</v>
      </c>
      <c r="L358" s="119"/>
      <c r="M358" s="119" t="s">
        <v>615</v>
      </c>
      <c r="N358" s="119" t="s">
        <v>2119</v>
      </c>
      <c r="O358" s="119"/>
      <c r="P358" s="119"/>
      <c r="AF358" s="27">
        <f t="shared" si="16"/>
        <v>0</v>
      </c>
      <c r="AG358" s="27">
        <f t="shared" si="17"/>
        <v>0</v>
      </c>
      <c r="AH358" s="27">
        <f t="shared" si="18"/>
        <v>0</v>
      </c>
      <c r="AI358" s="27">
        <f t="shared" si="19"/>
        <v>0</v>
      </c>
      <c r="AJ358" s="27">
        <f t="shared" si="20"/>
        <v>9999</v>
      </c>
      <c r="AK358" s="27">
        <f t="shared" si="21"/>
        <v>9999</v>
      </c>
      <c r="AL358" s="27">
        <f t="shared" si="22"/>
        <v>9999</v>
      </c>
      <c r="AM358" s="27">
        <f t="shared" si="23"/>
        <v>9999</v>
      </c>
    </row>
    <row r="359" spans="1:39" ht="35.1" customHeight="1">
      <c r="A359" s="119" t="s">
        <v>470</v>
      </c>
      <c r="B359" s="119" t="s">
        <v>3924</v>
      </c>
      <c r="C359" s="119" t="s">
        <v>616</v>
      </c>
      <c r="D359" s="119" t="s">
        <v>19</v>
      </c>
      <c r="E359" s="119" t="s">
        <v>12</v>
      </c>
      <c r="F359" s="121">
        <v>2</v>
      </c>
      <c r="G359" s="121">
        <v>3</v>
      </c>
      <c r="H359" s="121">
        <v>0</v>
      </c>
      <c r="I359" s="119" t="s">
        <v>616</v>
      </c>
      <c r="J359" s="119"/>
      <c r="K359" s="119" t="s">
        <v>3925</v>
      </c>
      <c r="L359" s="119"/>
      <c r="M359" s="119" t="s">
        <v>616</v>
      </c>
      <c r="N359" s="119" t="s">
        <v>3926</v>
      </c>
      <c r="O359" s="119" t="s">
        <v>1009</v>
      </c>
      <c r="P359" s="119" t="s">
        <v>3927</v>
      </c>
      <c r="AF359" s="27">
        <f t="shared" si="16"/>
        <v>0</v>
      </c>
      <c r="AG359" s="27">
        <f t="shared" si="17"/>
        <v>0</v>
      </c>
      <c r="AH359" s="27">
        <f t="shared" si="18"/>
        <v>0</v>
      </c>
      <c r="AI359" s="27">
        <f t="shared" si="19"/>
        <v>0</v>
      </c>
      <c r="AJ359" s="27">
        <f t="shared" si="20"/>
        <v>9999</v>
      </c>
      <c r="AK359" s="27">
        <f t="shared" si="21"/>
        <v>9999</v>
      </c>
      <c r="AL359" s="27">
        <f t="shared" si="22"/>
        <v>9999</v>
      </c>
      <c r="AM359" s="27">
        <f t="shared" si="23"/>
        <v>9999</v>
      </c>
    </row>
    <row r="360" spans="1:39" ht="35.1" customHeight="1">
      <c r="A360" s="119" t="s">
        <v>470</v>
      </c>
      <c r="B360" s="119" t="s">
        <v>3928</v>
      </c>
      <c r="C360" s="119" t="s">
        <v>3929</v>
      </c>
      <c r="D360" s="119" t="s">
        <v>19</v>
      </c>
      <c r="E360" s="119" t="s">
        <v>12</v>
      </c>
      <c r="F360" s="121">
        <v>3</v>
      </c>
      <c r="G360" s="121">
        <v>2</v>
      </c>
      <c r="H360" s="121">
        <v>0</v>
      </c>
      <c r="I360" s="119" t="s">
        <v>3929</v>
      </c>
      <c r="J360" s="119"/>
      <c r="K360" s="119" t="s">
        <v>3930</v>
      </c>
      <c r="L360" s="119"/>
      <c r="M360" s="119" t="s">
        <v>3929</v>
      </c>
      <c r="N360" s="119"/>
      <c r="O360" s="119"/>
      <c r="P360" s="119"/>
      <c r="AF360" s="27">
        <f t="shared" si="16"/>
        <v>0</v>
      </c>
      <c r="AG360" s="27">
        <f t="shared" si="17"/>
        <v>0</v>
      </c>
      <c r="AH360" s="27">
        <f t="shared" si="18"/>
        <v>0</v>
      </c>
      <c r="AI360" s="27">
        <f t="shared" si="19"/>
        <v>0</v>
      </c>
      <c r="AJ360" s="27">
        <f t="shared" si="20"/>
        <v>9999</v>
      </c>
      <c r="AK360" s="27">
        <f t="shared" si="21"/>
        <v>9999</v>
      </c>
      <c r="AL360" s="27">
        <f t="shared" si="22"/>
        <v>9999</v>
      </c>
      <c r="AM360" s="27">
        <f t="shared" si="23"/>
        <v>9999</v>
      </c>
    </row>
    <row r="361" spans="1:39" ht="35.1" customHeight="1">
      <c r="A361" s="119" t="s">
        <v>470</v>
      </c>
      <c r="B361" s="119" t="s">
        <v>3931</v>
      </c>
      <c r="C361" s="119" t="s">
        <v>3932</v>
      </c>
      <c r="D361" s="119" t="s">
        <v>19</v>
      </c>
      <c r="E361" s="119" t="s">
        <v>12</v>
      </c>
      <c r="F361" s="121">
        <v>4</v>
      </c>
      <c r="G361" s="121">
        <v>2</v>
      </c>
      <c r="H361" s="121">
        <v>0</v>
      </c>
      <c r="I361" s="119" t="s">
        <v>3932</v>
      </c>
      <c r="J361" s="119"/>
      <c r="K361" s="119" t="s">
        <v>3933</v>
      </c>
      <c r="L361" s="119"/>
      <c r="M361" s="119" t="s">
        <v>3932</v>
      </c>
      <c r="N361" s="119" t="s">
        <v>3934</v>
      </c>
      <c r="O361" s="119" t="s">
        <v>429</v>
      </c>
      <c r="P361" s="119" t="s">
        <v>3564</v>
      </c>
      <c r="AF361" s="27">
        <f t="shared" si="16"/>
        <v>0</v>
      </c>
      <c r="AG361" s="27">
        <f t="shared" si="17"/>
        <v>0</v>
      </c>
      <c r="AH361" s="27">
        <f t="shared" si="18"/>
        <v>0</v>
      </c>
      <c r="AI361" s="27">
        <f t="shared" si="19"/>
        <v>0</v>
      </c>
      <c r="AJ361" s="27">
        <f t="shared" si="20"/>
        <v>9999</v>
      </c>
      <c r="AK361" s="27">
        <f t="shared" si="21"/>
        <v>9999</v>
      </c>
      <c r="AL361" s="27">
        <f t="shared" si="22"/>
        <v>9999</v>
      </c>
      <c r="AM361" s="27">
        <f t="shared" si="23"/>
        <v>9999</v>
      </c>
    </row>
    <row r="362" spans="1:39" ht="35.1" customHeight="1">
      <c r="A362" s="119" t="s">
        <v>470</v>
      </c>
      <c r="B362" s="119" t="s">
        <v>3935</v>
      </c>
      <c r="C362" s="119" t="s">
        <v>3936</v>
      </c>
      <c r="D362" s="119" t="s">
        <v>19</v>
      </c>
      <c r="E362" s="119" t="s">
        <v>3571</v>
      </c>
      <c r="F362" s="121">
        <v>5</v>
      </c>
      <c r="G362" s="121">
        <v>0</v>
      </c>
      <c r="H362" s="121">
        <v>0</v>
      </c>
      <c r="I362" s="119"/>
      <c r="J362" s="119"/>
      <c r="K362" s="119"/>
      <c r="L362" s="119"/>
      <c r="M362" s="119"/>
      <c r="N362" s="119"/>
      <c r="O362" s="119"/>
      <c r="P362" s="119"/>
      <c r="AF362" s="27">
        <f t="shared" si="16"/>
        <v>0</v>
      </c>
      <c r="AG362" s="27">
        <f t="shared" si="17"/>
        <v>0</v>
      </c>
      <c r="AH362" s="27">
        <f t="shared" si="18"/>
        <v>0</v>
      </c>
      <c r="AI362" s="27">
        <f t="shared" si="19"/>
        <v>0</v>
      </c>
      <c r="AJ362" s="27">
        <f t="shared" si="20"/>
        <v>9999</v>
      </c>
      <c r="AK362" s="27">
        <f t="shared" si="21"/>
        <v>9999</v>
      </c>
      <c r="AL362" s="27">
        <f t="shared" si="22"/>
        <v>9999</v>
      </c>
      <c r="AM362" s="27">
        <f t="shared" si="23"/>
        <v>9999</v>
      </c>
    </row>
    <row r="363" spans="1:39" ht="35.1" customHeight="1">
      <c r="A363" s="119" t="s">
        <v>470</v>
      </c>
      <c r="B363" s="119" t="s">
        <v>3937</v>
      </c>
      <c r="C363" s="119" t="s">
        <v>613</v>
      </c>
      <c r="D363" s="119" t="s">
        <v>14</v>
      </c>
      <c r="E363" s="119" t="s">
        <v>12</v>
      </c>
      <c r="F363" s="121">
        <v>1</v>
      </c>
      <c r="G363" s="121">
        <v>0</v>
      </c>
      <c r="H363" s="121">
        <v>3</v>
      </c>
      <c r="I363" s="119"/>
      <c r="J363" s="119" t="s">
        <v>613</v>
      </c>
      <c r="K363" s="119"/>
      <c r="L363" s="119" t="s">
        <v>3938</v>
      </c>
      <c r="M363" s="119" t="s">
        <v>613</v>
      </c>
      <c r="N363" s="119"/>
      <c r="O363" s="119"/>
      <c r="P363" s="119"/>
      <c r="AF363" s="27">
        <f t="shared" si="16"/>
        <v>0</v>
      </c>
      <c r="AG363" s="27">
        <f t="shared" si="17"/>
        <v>0</v>
      </c>
      <c r="AH363" s="27">
        <f t="shared" si="18"/>
        <v>0</v>
      </c>
      <c r="AI363" s="27">
        <f t="shared" si="19"/>
        <v>0</v>
      </c>
      <c r="AJ363" s="27">
        <f t="shared" si="20"/>
        <v>9999</v>
      </c>
      <c r="AK363" s="27">
        <f t="shared" si="21"/>
        <v>9999</v>
      </c>
      <c r="AL363" s="27">
        <f t="shared" si="22"/>
        <v>9999</v>
      </c>
      <c r="AM363" s="27">
        <f t="shared" si="23"/>
        <v>9999</v>
      </c>
    </row>
    <row r="364" spans="1:39" ht="35.1" customHeight="1">
      <c r="A364" s="119" t="s">
        <v>470</v>
      </c>
      <c r="B364" s="119" t="s">
        <v>3939</v>
      </c>
      <c r="C364" s="119" t="s">
        <v>561</v>
      </c>
      <c r="D364" s="119" t="s">
        <v>14</v>
      </c>
      <c r="E364" s="119" t="s">
        <v>12</v>
      </c>
      <c r="F364" s="121">
        <v>2</v>
      </c>
      <c r="G364" s="121">
        <v>0</v>
      </c>
      <c r="H364" s="121">
        <v>3</v>
      </c>
      <c r="I364" s="119"/>
      <c r="J364" s="119" t="s">
        <v>561</v>
      </c>
      <c r="K364" s="119"/>
      <c r="L364" s="119" t="s">
        <v>3850</v>
      </c>
      <c r="M364" s="119" t="s">
        <v>561</v>
      </c>
      <c r="N364" s="119"/>
      <c r="O364" s="119"/>
      <c r="P364" s="119"/>
      <c r="AF364" s="27">
        <f t="shared" si="16"/>
        <v>0</v>
      </c>
      <c r="AG364" s="27">
        <f t="shared" si="17"/>
        <v>0</v>
      </c>
      <c r="AH364" s="27">
        <f t="shared" si="18"/>
        <v>0</v>
      </c>
      <c r="AI364" s="27">
        <f t="shared" si="19"/>
        <v>0</v>
      </c>
      <c r="AJ364" s="27">
        <f t="shared" si="20"/>
        <v>9999</v>
      </c>
      <c r="AK364" s="27">
        <f t="shared" si="21"/>
        <v>9999</v>
      </c>
      <c r="AL364" s="27">
        <f t="shared" si="22"/>
        <v>9999</v>
      </c>
      <c r="AM364" s="27">
        <f t="shared" si="23"/>
        <v>9999</v>
      </c>
    </row>
    <row r="365" spans="1:39" ht="35.1" customHeight="1">
      <c r="A365" s="119" t="s">
        <v>470</v>
      </c>
      <c r="B365" s="119" t="s">
        <v>3940</v>
      </c>
      <c r="C365" s="119" t="s">
        <v>614</v>
      </c>
      <c r="D365" s="119" t="s">
        <v>14</v>
      </c>
      <c r="E365" s="119" t="s">
        <v>12</v>
      </c>
      <c r="F365" s="121">
        <v>3</v>
      </c>
      <c r="G365" s="121">
        <v>0</v>
      </c>
      <c r="H365" s="121">
        <v>2</v>
      </c>
      <c r="I365" s="119"/>
      <c r="J365" s="119" t="s">
        <v>614</v>
      </c>
      <c r="K365" s="119"/>
      <c r="L365" s="119" t="s">
        <v>3941</v>
      </c>
      <c r="M365" s="119" t="s">
        <v>614</v>
      </c>
      <c r="N365" s="119" t="s">
        <v>3942</v>
      </c>
      <c r="O365" s="119"/>
      <c r="P365" s="119"/>
      <c r="AF365" s="27">
        <f t="shared" si="16"/>
        <v>0</v>
      </c>
      <c r="AG365" s="27">
        <f t="shared" si="17"/>
        <v>0</v>
      </c>
      <c r="AH365" s="27">
        <f t="shared" si="18"/>
        <v>0</v>
      </c>
      <c r="AI365" s="27">
        <f t="shared" si="19"/>
        <v>0</v>
      </c>
      <c r="AJ365" s="27">
        <f t="shared" si="20"/>
        <v>9999</v>
      </c>
      <c r="AK365" s="27">
        <f t="shared" si="21"/>
        <v>9999</v>
      </c>
      <c r="AL365" s="27">
        <f t="shared" si="22"/>
        <v>9999</v>
      </c>
      <c r="AM365" s="27">
        <f t="shared" si="23"/>
        <v>9999</v>
      </c>
    </row>
    <row r="366" spans="1:39" ht="35.1" customHeight="1">
      <c r="A366" s="119" t="s">
        <v>470</v>
      </c>
      <c r="B366" s="119" t="s">
        <v>3943</v>
      </c>
      <c r="C366" s="119" t="s">
        <v>523</v>
      </c>
      <c r="D366" s="119" t="s">
        <v>14</v>
      </c>
      <c r="E366" s="119" t="s">
        <v>12</v>
      </c>
      <c r="F366" s="121">
        <v>4</v>
      </c>
      <c r="G366" s="121">
        <v>0</v>
      </c>
      <c r="H366" s="121">
        <v>2</v>
      </c>
      <c r="I366" s="119"/>
      <c r="J366" s="119" t="s">
        <v>523</v>
      </c>
      <c r="K366" s="119"/>
      <c r="L366" s="119" t="s">
        <v>3944</v>
      </c>
      <c r="M366" s="119" t="s">
        <v>523</v>
      </c>
      <c r="N366" s="119"/>
      <c r="O366" s="119"/>
      <c r="P366" s="119"/>
      <c r="AF366" s="27">
        <f t="shared" si="16"/>
        <v>0</v>
      </c>
      <c r="AG366" s="27">
        <f t="shared" si="17"/>
        <v>0</v>
      </c>
      <c r="AH366" s="27">
        <f t="shared" si="18"/>
        <v>0</v>
      </c>
      <c r="AI366" s="27">
        <f t="shared" si="19"/>
        <v>0</v>
      </c>
      <c r="AJ366" s="27">
        <f t="shared" si="20"/>
        <v>9999</v>
      </c>
      <c r="AK366" s="27">
        <f t="shared" si="21"/>
        <v>9999</v>
      </c>
      <c r="AL366" s="27">
        <f t="shared" si="22"/>
        <v>9999</v>
      </c>
      <c r="AM366" s="27">
        <f t="shared" si="23"/>
        <v>9999</v>
      </c>
    </row>
    <row r="367" spans="1:39" ht="35.1" customHeight="1">
      <c r="A367" s="119" t="s">
        <v>470</v>
      </c>
      <c r="B367" s="119" t="s">
        <v>3945</v>
      </c>
      <c r="C367" s="119" t="s">
        <v>3946</v>
      </c>
      <c r="D367" s="119" t="s">
        <v>14</v>
      </c>
      <c r="E367" s="119" t="s">
        <v>3571</v>
      </c>
      <c r="F367" s="121">
        <v>5</v>
      </c>
      <c r="G367" s="121">
        <v>0</v>
      </c>
      <c r="H367" s="121">
        <v>0</v>
      </c>
      <c r="I367" s="119"/>
      <c r="J367" s="119"/>
      <c r="K367" s="119"/>
      <c r="L367" s="119"/>
      <c r="M367" s="119"/>
      <c r="N367" s="119"/>
      <c r="O367" s="119"/>
      <c r="P367" s="119"/>
      <c r="AF367" s="27">
        <f t="shared" si="16"/>
        <v>0</v>
      </c>
      <c r="AG367" s="27">
        <f t="shared" si="17"/>
        <v>0</v>
      </c>
      <c r="AH367" s="27">
        <f t="shared" si="18"/>
        <v>0</v>
      </c>
      <c r="AI367" s="27">
        <f t="shared" si="19"/>
        <v>0</v>
      </c>
      <c r="AJ367" s="27">
        <f t="shared" si="20"/>
        <v>9999</v>
      </c>
      <c r="AK367" s="27">
        <f t="shared" si="21"/>
        <v>9999</v>
      </c>
      <c r="AL367" s="27">
        <f t="shared" si="22"/>
        <v>9999</v>
      </c>
      <c r="AM367" s="27">
        <f t="shared" si="23"/>
        <v>9999</v>
      </c>
    </row>
    <row r="368" spans="1:39" ht="35.1" customHeight="1">
      <c r="A368" s="119" t="s">
        <v>618</v>
      </c>
      <c r="B368" s="119" t="s">
        <v>3947</v>
      </c>
      <c r="C368" s="119" t="s">
        <v>628</v>
      </c>
      <c r="D368" s="119" t="s">
        <v>19</v>
      </c>
      <c r="E368" s="119" t="s">
        <v>12</v>
      </c>
      <c r="F368" s="121">
        <v>1</v>
      </c>
      <c r="G368" s="121">
        <v>4</v>
      </c>
      <c r="H368" s="121">
        <v>0</v>
      </c>
      <c r="I368" s="119" t="s">
        <v>628</v>
      </c>
      <c r="J368" s="119"/>
      <c r="K368" s="119" t="s">
        <v>3948</v>
      </c>
      <c r="L368" s="119"/>
      <c r="M368" s="119" t="s">
        <v>628</v>
      </c>
      <c r="N368" s="119" t="s">
        <v>3949</v>
      </c>
      <c r="O368" s="119" t="s">
        <v>3950</v>
      </c>
      <c r="P368" s="119" t="s">
        <v>69</v>
      </c>
      <c r="AF368" s="27">
        <f t="shared" si="16"/>
        <v>0</v>
      </c>
      <c r="AG368" s="27">
        <f t="shared" si="17"/>
        <v>0</v>
      </c>
      <c r="AH368" s="27">
        <f t="shared" si="18"/>
        <v>0</v>
      </c>
      <c r="AI368" s="27">
        <f t="shared" si="19"/>
        <v>0</v>
      </c>
      <c r="AJ368" s="27">
        <f t="shared" si="20"/>
        <v>9999</v>
      </c>
      <c r="AK368" s="27">
        <f t="shared" si="21"/>
        <v>9999</v>
      </c>
      <c r="AL368" s="27">
        <f t="shared" si="22"/>
        <v>9999</v>
      </c>
      <c r="AM368" s="27">
        <f t="shared" si="23"/>
        <v>9999</v>
      </c>
    </row>
    <row r="369" spans="1:39" ht="35.1" customHeight="1">
      <c r="A369" s="119" t="s">
        <v>618</v>
      </c>
      <c r="B369" s="119" t="s">
        <v>3951</v>
      </c>
      <c r="C369" s="119" t="s">
        <v>629</v>
      </c>
      <c r="D369" s="119" t="s">
        <v>19</v>
      </c>
      <c r="E369" s="119" t="s">
        <v>12</v>
      </c>
      <c r="F369" s="121">
        <v>2</v>
      </c>
      <c r="G369" s="121">
        <v>3</v>
      </c>
      <c r="H369" s="121">
        <v>0</v>
      </c>
      <c r="I369" s="119" t="s">
        <v>629</v>
      </c>
      <c r="J369" s="119"/>
      <c r="K369" s="119" t="s">
        <v>3952</v>
      </c>
      <c r="L369" s="119"/>
      <c r="M369" s="119" t="s">
        <v>629</v>
      </c>
      <c r="N369" s="119" t="s">
        <v>3953</v>
      </c>
      <c r="O369" s="119" t="s">
        <v>666</v>
      </c>
      <c r="P369" s="119" t="s">
        <v>3954</v>
      </c>
      <c r="AF369" s="27">
        <f t="shared" si="16"/>
        <v>0</v>
      </c>
      <c r="AG369" s="27">
        <f t="shared" si="17"/>
        <v>0</v>
      </c>
      <c r="AH369" s="27">
        <f t="shared" si="18"/>
        <v>0</v>
      </c>
      <c r="AI369" s="27">
        <f t="shared" si="19"/>
        <v>0</v>
      </c>
      <c r="AJ369" s="27">
        <f t="shared" si="20"/>
        <v>9999</v>
      </c>
      <c r="AK369" s="27">
        <f t="shared" si="21"/>
        <v>9999</v>
      </c>
      <c r="AL369" s="27">
        <f t="shared" si="22"/>
        <v>9999</v>
      </c>
      <c r="AM369" s="27">
        <f t="shared" si="23"/>
        <v>9999</v>
      </c>
    </row>
    <row r="370" spans="1:39" ht="35.1" customHeight="1">
      <c r="A370" s="119" t="s">
        <v>618</v>
      </c>
      <c r="B370" s="119" t="s">
        <v>3955</v>
      </c>
      <c r="C370" s="119" t="s">
        <v>681</v>
      </c>
      <c r="D370" s="119" t="s">
        <v>19</v>
      </c>
      <c r="E370" s="119" t="s">
        <v>12</v>
      </c>
      <c r="F370" s="121">
        <v>3</v>
      </c>
      <c r="G370" s="121">
        <v>3</v>
      </c>
      <c r="H370" s="121">
        <v>0</v>
      </c>
      <c r="I370" s="119" t="s">
        <v>681</v>
      </c>
      <c r="J370" s="119"/>
      <c r="K370" s="119" t="s">
        <v>3908</v>
      </c>
      <c r="L370" s="119"/>
      <c r="M370" s="119" t="s">
        <v>681</v>
      </c>
      <c r="N370" s="119"/>
      <c r="O370" s="119"/>
      <c r="P370" s="119"/>
      <c r="AF370" s="27">
        <f t="shared" si="16"/>
        <v>0</v>
      </c>
      <c r="AG370" s="27">
        <f t="shared" si="17"/>
        <v>0</v>
      </c>
      <c r="AH370" s="27">
        <f t="shared" si="18"/>
        <v>0</v>
      </c>
      <c r="AI370" s="27">
        <f t="shared" si="19"/>
        <v>0</v>
      </c>
      <c r="AJ370" s="27">
        <f t="shared" si="20"/>
        <v>9999</v>
      </c>
      <c r="AK370" s="27">
        <f t="shared" si="21"/>
        <v>9999</v>
      </c>
      <c r="AL370" s="27">
        <f t="shared" si="22"/>
        <v>9999</v>
      </c>
      <c r="AM370" s="27">
        <f t="shared" si="23"/>
        <v>9999</v>
      </c>
    </row>
    <row r="371" spans="1:39" ht="35.1" customHeight="1">
      <c r="A371" s="119" t="s">
        <v>618</v>
      </c>
      <c r="B371" s="119" t="s">
        <v>3956</v>
      </c>
      <c r="C371" s="119" t="s">
        <v>3957</v>
      </c>
      <c r="D371" s="119" t="s">
        <v>19</v>
      </c>
      <c r="E371" s="119" t="s">
        <v>3571</v>
      </c>
      <c r="F371" s="121">
        <v>4</v>
      </c>
      <c r="G371" s="121">
        <v>0</v>
      </c>
      <c r="H371" s="121">
        <v>0</v>
      </c>
      <c r="I371" s="119"/>
      <c r="J371" s="119"/>
      <c r="K371" s="119"/>
      <c r="L371" s="119"/>
      <c r="M371" s="119"/>
      <c r="N371" s="119"/>
      <c r="O371" s="119"/>
      <c r="P371" s="119"/>
      <c r="AF371" s="27">
        <f t="shared" si="16"/>
        <v>0</v>
      </c>
      <c r="AG371" s="27">
        <f t="shared" si="17"/>
        <v>0</v>
      </c>
      <c r="AH371" s="27">
        <f t="shared" si="18"/>
        <v>0</v>
      </c>
      <c r="AI371" s="27">
        <f t="shared" si="19"/>
        <v>0</v>
      </c>
      <c r="AJ371" s="27">
        <f t="shared" si="20"/>
        <v>9999</v>
      </c>
      <c r="AK371" s="27">
        <f t="shared" si="21"/>
        <v>9999</v>
      </c>
      <c r="AL371" s="27">
        <f t="shared" si="22"/>
        <v>9999</v>
      </c>
      <c r="AM371" s="27">
        <f t="shared" si="23"/>
        <v>9999</v>
      </c>
    </row>
    <row r="372" spans="1:39" ht="35.1" customHeight="1">
      <c r="A372" s="119" t="s">
        <v>618</v>
      </c>
      <c r="B372" s="119" t="s">
        <v>3958</v>
      </c>
      <c r="C372" s="119" t="s">
        <v>3957</v>
      </c>
      <c r="D372" s="119" t="s">
        <v>19</v>
      </c>
      <c r="E372" s="119" t="s">
        <v>3571</v>
      </c>
      <c r="F372" s="121">
        <v>5</v>
      </c>
      <c r="G372" s="121">
        <v>0</v>
      </c>
      <c r="H372" s="121">
        <v>0</v>
      </c>
      <c r="I372" s="119"/>
      <c r="J372" s="119"/>
      <c r="K372" s="119"/>
      <c r="L372" s="119"/>
      <c r="M372" s="119"/>
      <c r="N372" s="119"/>
      <c r="O372" s="119"/>
      <c r="P372" s="119"/>
      <c r="AF372" s="27">
        <f t="shared" si="16"/>
        <v>0</v>
      </c>
      <c r="AG372" s="27">
        <f t="shared" si="17"/>
        <v>0</v>
      </c>
      <c r="AH372" s="27">
        <f t="shared" si="18"/>
        <v>0</v>
      </c>
      <c r="AI372" s="27">
        <f t="shared" si="19"/>
        <v>0</v>
      </c>
      <c r="AJ372" s="27">
        <f t="shared" si="20"/>
        <v>9999</v>
      </c>
      <c r="AK372" s="27">
        <f t="shared" si="21"/>
        <v>9999</v>
      </c>
      <c r="AL372" s="27">
        <f t="shared" si="22"/>
        <v>9999</v>
      </c>
      <c r="AM372" s="27">
        <f t="shared" si="23"/>
        <v>9999</v>
      </c>
    </row>
    <row r="373" spans="1:39" ht="35.1" customHeight="1">
      <c r="A373" s="119" t="s">
        <v>618</v>
      </c>
      <c r="B373" s="119" t="s">
        <v>3959</v>
      </c>
      <c r="C373" s="119" t="s">
        <v>427</v>
      </c>
      <c r="D373" s="119" t="s">
        <v>14</v>
      </c>
      <c r="E373" s="119" t="s">
        <v>12</v>
      </c>
      <c r="F373" s="121">
        <v>1</v>
      </c>
      <c r="G373" s="121">
        <v>0</v>
      </c>
      <c r="H373" s="121">
        <v>3</v>
      </c>
      <c r="I373" s="119"/>
      <c r="J373" s="119" t="s">
        <v>427</v>
      </c>
      <c r="K373" s="119"/>
      <c r="L373" s="119" t="s">
        <v>3628</v>
      </c>
      <c r="M373" s="119" t="s">
        <v>427</v>
      </c>
      <c r="N373" s="119"/>
      <c r="O373" s="119"/>
      <c r="P373" s="119"/>
      <c r="AF373" s="27">
        <f t="shared" si="16"/>
        <v>0</v>
      </c>
      <c r="AG373" s="27">
        <f t="shared" si="17"/>
        <v>0</v>
      </c>
      <c r="AH373" s="27">
        <f t="shared" si="18"/>
        <v>0</v>
      </c>
      <c r="AI373" s="27">
        <f t="shared" si="19"/>
        <v>0</v>
      </c>
      <c r="AJ373" s="27">
        <f t="shared" si="20"/>
        <v>9999</v>
      </c>
      <c r="AK373" s="27">
        <f t="shared" si="21"/>
        <v>9999</v>
      </c>
      <c r="AL373" s="27">
        <f t="shared" si="22"/>
        <v>9999</v>
      </c>
      <c r="AM373" s="27">
        <f t="shared" si="23"/>
        <v>9999</v>
      </c>
    </row>
    <row r="374" spans="1:39" ht="35.1" customHeight="1">
      <c r="A374" s="119" t="s">
        <v>618</v>
      </c>
      <c r="B374" s="119" t="s">
        <v>3960</v>
      </c>
      <c r="C374" s="119" t="s">
        <v>627</v>
      </c>
      <c r="D374" s="119" t="s">
        <v>14</v>
      </c>
      <c r="E374" s="119" t="s">
        <v>12</v>
      </c>
      <c r="F374" s="121">
        <v>2</v>
      </c>
      <c r="G374" s="121">
        <v>0</v>
      </c>
      <c r="H374" s="121">
        <v>3</v>
      </c>
      <c r="I374" s="119"/>
      <c r="J374" s="119" t="s">
        <v>627</v>
      </c>
      <c r="K374" s="119"/>
      <c r="L374" s="119" t="s">
        <v>3961</v>
      </c>
      <c r="M374" s="119" t="s">
        <v>627</v>
      </c>
      <c r="N374" s="119" t="s">
        <v>3962</v>
      </c>
      <c r="O374" s="119"/>
      <c r="P374" s="119"/>
      <c r="AF374" s="27">
        <f t="shared" si="16"/>
        <v>0</v>
      </c>
      <c r="AG374" s="27">
        <f t="shared" si="17"/>
        <v>0</v>
      </c>
      <c r="AH374" s="27">
        <f t="shared" si="18"/>
        <v>0</v>
      </c>
      <c r="AI374" s="27">
        <f t="shared" si="19"/>
        <v>0</v>
      </c>
      <c r="AJ374" s="27">
        <f t="shared" si="20"/>
        <v>9999</v>
      </c>
      <c r="AK374" s="27">
        <f t="shared" si="21"/>
        <v>9999</v>
      </c>
      <c r="AL374" s="27">
        <f t="shared" si="22"/>
        <v>9999</v>
      </c>
      <c r="AM374" s="27">
        <f t="shared" si="23"/>
        <v>9999</v>
      </c>
    </row>
    <row r="375" spans="1:39" ht="35.1" customHeight="1">
      <c r="A375" s="119" t="s">
        <v>618</v>
      </c>
      <c r="B375" s="119" t="s">
        <v>3963</v>
      </c>
      <c r="C375" s="119" t="s">
        <v>69</v>
      </c>
      <c r="D375" s="119" t="s">
        <v>14</v>
      </c>
      <c r="E375" s="119" t="s">
        <v>12</v>
      </c>
      <c r="F375" s="121">
        <v>3</v>
      </c>
      <c r="G375" s="121">
        <v>0</v>
      </c>
      <c r="H375" s="121">
        <v>2</v>
      </c>
      <c r="I375" s="119"/>
      <c r="J375" s="119" t="s">
        <v>69</v>
      </c>
      <c r="K375" s="119"/>
      <c r="L375" s="119" t="s">
        <v>3717</v>
      </c>
      <c r="M375" s="119" t="s">
        <v>69</v>
      </c>
      <c r="N375" s="119"/>
      <c r="O375" s="119"/>
      <c r="P375" s="119"/>
      <c r="AF375" s="27">
        <f t="shared" si="16"/>
        <v>0</v>
      </c>
      <c r="AG375" s="27">
        <f t="shared" si="17"/>
        <v>0</v>
      </c>
      <c r="AH375" s="27">
        <f t="shared" si="18"/>
        <v>0</v>
      </c>
      <c r="AI375" s="27">
        <f t="shared" si="19"/>
        <v>0</v>
      </c>
      <c r="AJ375" s="27">
        <f t="shared" si="20"/>
        <v>9999</v>
      </c>
      <c r="AK375" s="27">
        <f t="shared" si="21"/>
        <v>9999</v>
      </c>
      <c r="AL375" s="27">
        <f t="shared" si="22"/>
        <v>9999</v>
      </c>
      <c r="AM375" s="27">
        <f t="shared" si="23"/>
        <v>9999</v>
      </c>
    </row>
    <row r="376" spans="1:39" ht="35.1" customHeight="1">
      <c r="A376" s="119" t="s">
        <v>618</v>
      </c>
      <c r="B376" s="119" t="s">
        <v>3964</v>
      </c>
      <c r="C376" s="119" t="s">
        <v>22</v>
      </c>
      <c r="D376" s="119" t="s">
        <v>14</v>
      </c>
      <c r="E376" s="119" t="s">
        <v>12</v>
      </c>
      <c r="F376" s="121">
        <v>4</v>
      </c>
      <c r="G376" s="121">
        <v>0</v>
      </c>
      <c r="H376" s="121">
        <v>2</v>
      </c>
      <c r="I376" s="119"/>
      <c r="J376" s="119" t="s">
        <v>22</v>
      </c>
      <c r="K376" s="119"/>
      <c r="L376" s="119" t="s">
        <v>3873</v>
      </c>
      <c r="M376" s="119" t="s">
        <v>22</v>
      </c>
      <c r="N376" s="119"/>
      <c r="O376" s="119"/>
      <c r="P376" s="119"/>
      <c r="AF376" s="27">
        <f t="shared" si="16"/>
        <v>0</v>
      </c>
      <c r="AG376" s="27">
        <f t="shared" si="17"/>
        <v>0</v>
      </c>
      <c r="AH376" s="27">
        <f t="shared" si="18"/>
        <v>0</v>
      </c>
      <c r="AI376" s="27">
        <f t="shared" si="19"/>
        <v>0</v>
      </c>
      <c r="AJ376" s="27">
        <f t="shared" si="20"/>
        <v>9999</v>
      </c>
      <c r="AK376" s="27">
        <f t="shared" si="21"/>
        <v>9999</v>
      </c>
      <c r="AL376" s="27">
        <f t="shared" si="22"/>
        <v>9999</v>
      </c>
      <c r="AM376" s="27">
        <f t="shared" si="23"/>
        <v>9999</v>
      </c>
    </row>
    <row r="377" spans="1:39" ht="35.1" customHeight="1">
      <c r="A377" s="119" t="s">
        <v>618</v>
      </c>
      <c r="B377" s="119" t="s">
        <v>3965</v>
      </c>
      <c r="C377" s="119" t="s">
        <v>3966</v>
      </c>
      <c r="D377" s="119" t="s">
        <v>14</v>
      </c>
      <c r="E377" s="119" t="s">
        <v>3571</v>
      </c>
      <c r="F377" s="121">
        <v>5</v>
      </c>
      <c r="G377" s="121">
        <v>0</v>
      </c>
      <c r="H377" s="121">
        <v>0</v>
      </c>
      <c r="I377" s="119"/>
      <c r="J377" s="119"/>
      <c r="K377" s="119"/>
      <c r="L377" s="119"/>
      <c r="M377" s="119"/>
      <c r="N377" s="119"/>
      <c r="O377" s="119"/>
      <c r="P377" s="119"/>
      <c r="AF377" s="27">
        <f t="shared" si="16"/>
        <v>0</v>
      </c>
      <c r="AG377" s="27">
        <f t="shared" si="17"/>
        <v>0</v>
      </c>
      <c r="AH377" s="27">
        <f t="shared" si="18"/>
        <v>0</v>
      </c>
      <c r="AI377" s="27">
        <f t="shared" si="19"/>
        <v>0</v>
      </c>
      <c r="AJ377" s="27">
        <f t="shared" si="20"/>
        <v>9999</v>
      </c>
      <c r="AK377" s="27">
        <f t="shared" si="21"/>
        <v>9999</v>
      </c>
      <c r="AL377" s="27">
        <f t="shared" si="22"/>
        <v>9999</v>
      </c>
      <c r="AM377" s="27">
        <f t="shared" si="23"/>
        <v>9999</v>
      </c>
    </row>
    <row r="378" spans="1:39" ht="35.1" customHeight="1">
      <c r="A378" s="119" t="s">
        <v>631</v>
      </c>
      <c r="B378" s="119" t="s">
        <v>3967</v>
      </c>
      <c r="C378" s="119" t="s">
        <v>588</v>
      </c>
      <c r="D378" s="119" t="s">
        <v>19</v>
      </c>
      <c r="E378" s="119" t="s">
        <v>12</v>
      </c>
      <c r="F378" s="121">
        <v>1</v>
      </c>
      <c r="G378" s="121">
        <v>3</v>
      </c>
      <c r="H378" s="121">
        <v>0</v>
      </c>
      <c r="I378" s="119" t="s">
        <v>588</v>
      </c>
      <c r="J378" s="119"/>
      <c r="K378" s="119" t="s">
        <v>3882</v>
      </c>
      <c r="L378" s="119"/>
      <c r="M378" s="119" t="s">
        <v>588</v>
      </c>
      <c r="N378" s="119" t="s">
        <v>3883</v>
      </c>
      <c r="O378" s="119" t="s">
        <v>3884</v>
      </c>
      <c r="P378" s="119"/>
      <c r="AF378" s="27">
        <f t="shared" si="16"/>
        <v>0</v>
      </c>
      <c r="AG378" s="27">
        <f t="shared" si="17"/>
        <v>0</v>
      </c>
      <c r="AH378" s="27">
        <f t="shared" si="18"/>
        <v>0</v>
      </c>
      <c r="AI378" s="27">
        <f t="shared" si="19"/>
        <v>0</v>
      </c>
      <c r="AJ378" s="27">
        <f t="shared" si="20"/>
        <v>9999</v>
      </c>
      <c r="AK378" s="27">
        <f t="shared" si="21"/>
        <v>9999</v>
      </c>
      <c r="AL378" s="27">
        <f t="shared" si="22"/>
        <v>9999</v>
      </c>
      <c r="AM378" s="27">
        <f t="shared" si="23"/>
        <v>9999</v>
      </c>
    </row>
    <row r="379" spans="1:39" ht="35.1" customHeight="1">
      <c r="A379" s="119" t="s">
        <v>631</v>
      </c>
      <c r="B379" s="119" t="s">
        <v>3968</v>
      </c>
      <c r="C379" s="119" t="s">
        <v>641</v>
      </c>
      <c r="D379" s="119" t="s">
        <v>19</v>
      </c>
      <c r="E379" s="119" t="s">
        <v>12</v>
      </c>
      <c r="F379" s="121">
        <v>2</v>
      </c>
      <c r="G379" s="121">
        <v>3</v>
      </c>
      <c r="H379" s="121">
        <v>0</v>
      </c>
      <c r="I379" s="119" t="s">
        <v>641</v>
      </c>
      <c r="J379" s="119"/>
      <c r="K379" s="119" t="s">
        <v>3969</v>
      </c>
      <c r="L379" s="119"/>
      <c r="M379" s="119" t="s">
        <v>641</v>
      </c>
      <c r="N379" s="119"/>
      <c r="O379" s="119"/>
      <c r="P379" s="119"/>
      <c r="AF379" s="27">
        <f t="shared" si="16"/>
        <v>0</v>
      </c>
      <c r="AG379" s="27">
        <f t="shared" si="17"/>
        <v>0</v>
      </c>
      <c r="AH379" s="27">
        <f t="shared" si="18"/>
        <v>0</v>
      </c>
      <c r="AI379" s="27">
        <f t="shared" si="19"/>
        <v>0</v>
      </c>
      <c r="AJ379" s="27">
        <f t="shared" si="20"/>
        <v>9999</v>
      </c>
      <c r="AK379" s="27">
        <f t="shared" si="21"/>
        <v>9999</v>
      </c>
      <c r="AL379" s="27">
        <f t="shared" si="22"/>
        <v>9999</v>
      </c>
      <c r="AM379" s="27">
        <f t="shared" si="23"/>
        <v>9999</v>
      </c>
    </row>
    <row r="380" spans="1:39" ht="35.1" customHeight="1">
      <c r="A380" s="119" t="s">
        <v>631</v>
      </c>
      <c r="B380" s="119" t="s">
        <v>3970</v>
      </c>
      <c r="C380" s="119" t="s">
        <v>2106</v>
      </c>
      <c r="D380" s="119" t="s">
        <v>19</v>
      </c>
      <c r="E380" s="119" t="s">
        <v>12</v>
      </c>
      <c r="F380" s="121">
        <v>3</v>
      </c>
      <c r="G380" s="121">
        <v>2</v>
      </c>
      <c r="H380" s="121">
        <v>0</v>
      </c>
      <c r="I380" s="119" t="s">
        <v>2106</v>
      </c>
      <c r="J380" s="119"/>
      <c r="K380" s="119" t="s">
        <v>3971</v>
      </c>
      <c r="L380" s="119"/>
      <c r="M380" s="119" t="s">
        <v>2106</v>
      </c>
      <c r="N380" s="119" t="s">
        <v>585</v>
      </c>
      <c r="O380" s="119"/>
      <c r="P380" s="119"/>
      <c r="AF380" s="27">
        <f t="shared" ref="AF380:AF443" si="24">IF(AND($A380=$B$20,$D380="PRO",$E380="POS"),IF(SUMPRODUCT(--($M380:$AE380&lt;&gt;""),--(((ISNUMBER(SEARCH($M380:$AE380,$B$5)))+(ISNUMBER(SEARCH(SUBSTITUTE($M380:$AE380," ",""),SUBSTITUTE($B$5," ","")))))&gt;0))&gt;0,$G380,0),0)</f>
        <v>0</v>
      </c>
      <c r="AG380" s="27">
        <f t="shared" ref="AG380:AG443" si="25">IF(AND($A380=$B$20,$D380="PRO",$E380="POS"),IF(SUMPRODUCT(--($M380:$AE380&lt;&gt;""),--(((ISNUMBER(SEARCH($M380:$AE380,$B$5&amp;" "&amp;$B$10)))+(ISNUMBER(SEARCH(SUBSTITUTE($M380:$AE380," ",""),SUBSTITUTE($B$5&amp;" "&amp;$B$10," ","")))))&gt;0))&gt;0,$G380,0),0)</f>
        <v>0</v>
      </c>
      <c r="AH380" s="27">
        <f t="shared" ref="AH380:AH443" si="26">IF(AND($A380=$B$20,$D380="CFA",$E380="POS"),IF(SUMPRODUCT(--($M380:$AE380&lt;&gt;""),--(((ISNUMBER(SEARCH($M380:$AE380,$D$5)))+(ISNUMBER(SEARCH(SUBSTITUTE($M380:$AE380," ",""),SUBSTITUTE($D$5," ","")))))&gt;0))&gt;0,$H380,0),0)</f>
        <v>0</v>
      </c>
      <c r="AI380" s="27">
        <f t="shared" ref="AI380:AI443" si="27">IF(AND($A380=$B$20,$D380="CFA",$E380="POS"),IF(SUMPRODUCT(--($M380:$AE380&lt;&gt;""),--(((ISNUMBER(SEARCH($M380:$AE380,$D$5&amp;" "&amp;$D$10)))+(ISNUMBER(SEARCH(SUBSTITUTE($M380:$AE380," ",""),SUBSTITUTE($D$5&amp;" "&amp;$D$10," ","")))))&gt;0))&gt;0,$H380,0),0)</f>
        <v>0</v>
      </c>
      <c r="AJ380" s="27">
        <f t="shared" ref="AJ380:AJ443" si="28">IF(AND($A380=$B$20,$D380="PRO",$E380="POS",$AF380=0),$F380,9999)</f>
        <v>9999</v>
      </c>
      <c r="AK380" s="27">
        <f t="shared" ref="AK380:AK443" si="29">IF(AND($A380=$B$20,$D380="PRO",$E380="POS",$AG380=0),$F380,9999)</f>
        <v>9999</v>
      </c>
      <c r="AL380" s="27">
        <f t="shared" ref="AL380:AL443" si="30">IF(AND($A380=$B$20,$D380="CFA",$E380="POS",$AH380=0),$F380,9999)</f>
        <v>9999</v>
      </c>
      <c r="AM380" s="27">
        <f t="shared" ref="AM380:AM443" si="31">IF(AND($A380=$B$20,$D380="CFA",$E380="POS",$AI380=0),$F380,9999)</f>
        <v>9999</v>
      </c>
    </row>
    <row r="381" spans="1:39" ht="35.1" customHeight="1">
      <c r="A381" s="119" t="s">
        <v>631</v>
      </c>
      <c r="B381" s="119" t="s">
        <v>3972</v>
      </c>
      <c r="C381" s="119" t="s">
        <v>1131</v>
      </c>
      <c r="D381" s="119" t="s">
        <v>19</v>
      </c>
      <c r="E381" s="119" t="s">
        <v>12</v>
      </c>
      <c r="F381" s="121">
        <v>4</v>
      </c>
      <c r="G381" s="121">
        <v>2</v>
      </c>
      <c r="H381" s="121">
        <v>0</v>
      </c>
      <c r="I381" s="119" t="s">
        <v>1131</v>
      </c>
      <c r="J381" s="119"/>
      <c r="K381" s="119" t="s">
        <v>3973</v>
      </c>
      <c r="L381" s="119"/>
      <c r="M381" s="119" t="s">
        <v>1131</v>
      </c>
      <c r="N381" s="119"/>
      <c r="O381" s="119"/>
      <c r="P381" s="119"/>
      <c r="AF381" s="27">
        <f t="shared" si="24"/>
        <v>0</v>
      </c>
      <c r="AG381" s="27">
        <f t="shared" si="25"/>
        <v>0</v>
      </c>
      <c r="AH381" s="27">
        <f t="shared" si="26"/>
        <v>0</v>
      </c>
      <c r="AI381" s="27">
        <f t="shared" si="27"/>
        <v>0</v>
      </c>
      <c r="AJ381" s="27">
        <f t="shared" si="28"/>
        <v>9999</v>
      </c>
      <c r="AK381" s="27">
        <f t="shared" si="29"/>
        <v>9999</v>
      </c>
      <c r="AL381" s="27">
        <f t="shared" si="30"/>
        <v>9999</v>
      </c>
      <c r="AM381" s="27">
        <f t="shared" si="31"/>
        <v>9999</v>
      </c>
    </row>
    <row r="382" spans="1:39" ht="35.1" customHeight="1">
      <c r="A382" s="119" t="s">
        <v>631</v>
      </c>
      <c r="B382" s="119" t="s">
        <v>3974</v>
      </c>
      <c r="C382" s="119" t="s">
        <v>3975</v>
      </c>
      <c r="D382" s="119" t="s">
        <v>19</v>
      </c>
      <c r="E382" s="119" t="s">
        <v>3571</v>
      </c>
      <c r="F382" s="121">
        <v>5</v>
      </c>
      <c r="G382" s="121">
        <v>0</v>
      </c>
      <c r="H382" s="121">
        <v>0</v>
      </c>
      <c r="I382" s="119"/>
      <c r="J382" s="119"/>
      <c r="K382" s="119"/>
      <c r="L382" s="119"/>
      <c r="M382" s="119"/>
      <c r="N382" s="119"/>
      <c r="O382" s="119"/>
      <c r="P382" s="119"/>
      <c r="AF382" s="27">
        <f t="shared" si="24"/>
        <v>0</v>
      </c>
      <c r="AG382" s="27">
        <f t="shared" si="25"/>
        <v>0</v>
      </c>
      <c r="AH382" s="27">
        <f t="shared" si="26"/>
        <v>0</v>
      </c>
      <c r="AI382" s="27">
        <f t="shared" si="27"/>
        <v>0</v>
      </c>
      <c r="AJ382" s="27">
        <f t="shared" si="28"/>
        <v>9999</v>
      </c>
      <c r="AK382" s="27">
        <f t="shared" si="29"/>
        <v>9999</v>
      </c>
      <c r="AL382" s="27">
        <f t="shared" si="30"/>
        <v>9999</v>
      </c>
      <c r="AM382" s="27">
        <f t="shared" si="31"/>
        <v>9999</v>
      </c>
    </row>
    <row r="383" spans="1:39" ht="35.1" customHeight="1">
      <c r="A383" s="119" t="s">
        <v>631</v>
      </c>
      <c r="B383" s="119" t="s">
        <v>3976</v>
      </c>
      <c r="C383" s="119" t="s">
        <v>601</v>
      </c>
      <c r="D383" s="119" t="s">
        <v>14</v>
      </c>
      <c r="E383" s="119" t="s">
        <v>12</v>
      </c>
      <c r="F383" s="121">
        <v>1</v>
      </c>
      <c r="G383" s="121">
        <v>0</v>
      </c>
      <c r="H383" s="121">
        <v>3</v>
      </c>
      <c r="I383" s="119"/>
      <c r="J383" s="119" t="s">
        <v>601</v>
      </c>
      <c r="K383" s="119"/>
      <c r="L383" s="119" t="s">
        <v>3919</v>
      </c>
      <c r="M383" s="119" t="s">
        <v>601</v>
      </c>
      <c r="N383" s="119"/>
      <c r="O383" s="119"/>
      <c r="P383" s="119"/>
      <c r="AF383" s="27">
        <f t="shared" si="24"/>
        <v>0</v>
      </c>
      <c r="AG383" s="27">
        <f t="shared" si="25"/>
        <v>0</v>
      </c>
      <c r="AH383" s="27">
        <f t="shared" si="26"/>
        <v>0</v>
      </c>
      <c r="AI383" s="27">
        <f t="shared" si="27"/>
        <v>0</v>
      </c>
      <c r="AJ383" s="27">
        <f t="shared" si="28"/>
        <v>9999</v>
      </c>
      <c r="AK383" s="27">
        <f t="shared" si="29"/>
        <v>9999</v>
      </c>
      <c r="AL383" s="27">
        <f t="shared" si="30"/>
        <v>9999</v>
      </c>
      <c r="AM383" s="27">
        <f t="shared" si="31"/>
        <v>9999</v>
      </c>
    </row>
    <row r="384" spans="1:39" ht="35.1" customHeight="1">
      <c r="A384" s="119" t="s">
        <v>631</v>
      </c>
      <c r="B384" s="119" t="s">
        <v>3977</v>
      </c>
      <c r="C384" s="119" t="s">
        <v>54</v>
      </c>
      <c r="D384" s="119" t="s">
        <v>14</v>
      </c>
      <c r="E384" s="119" t="s">
        <v>12</v>
      </c>
      <c r="F384" s="121">
        <v>2</v>
      </c>
      <c r="G384" s="121">
        <v>0</v>
      </c>
      <c r="H384" s="121">
        <v>3</v>
      </c>
      <c r="I384" s="119"/>
      <c r="J384" s="119" t="s">
        <v>54</v>
      </c>
      <c r="K384" s="119"/>
      <c r="L384" s="119" t="s">
        <v>3875</v>
      </c>
      <c r="M384" s="119" t="s">
        <v>54</v>
      </c>
      <c r="N384" s="119"/>
      <c r="O384" s="119"/>
      <c r="P384" s="119"/>
      <c r="AF384" s="27">
        <f t="shared" si="24"/>
        <v>0</v>
      </c>
      <c r="AG384" s="27">
        <f t="shared" si="25"/>
        <v>0</v>
      </c>
      <c r="AH384" s="27">
        <f t="shared" si="26"/>
        <v>0</v>
      </c>
      <c r="AI384" s="27">
        <f t="shared" si="27"/>
        <v>0</v>
      </c>
      <c r="AJ384" s="27">
        <f t="shared" si="28"/>
        <v>9999</v>
      </c>
      <c r="AK384" s="27">
        <f t="shared" si="29"/>
        <v>9999</v>
      </c>
      <c r="AL384" s="27">
        <f t="shared" si="30"/>
        <v>9999</v>
      </c>
      <c r="AM384" s="27">
        <f t="shared" si="31"/>
        <v>9999</v>
      </c>
    </row>
    <row r="385" spans="1:39" ht="35.1" customHeight="1">
      <c r="A385" s="119" t="s">
        <v>631</v>
      </c>
      <c r="B385" s="119" t="s">
        <v>3978</v>
      </c>
      <c r="C385" s="119" t="s">
        <v>22</v>
      </c>
      <c r="D385" s="119" t="s">
        <v>14</v>
      </c>
      <c r="E385" s="119" t="s">
        <v>12</v>
      </c>
      <c r="F385" s="121">
        <v>3</v>
      </c>
      <c r="G385" s="121">
        <v>0</v>
      </c>
      <c r="H385" s="121">
        <v>2</v>
      </c>
      <c r="I385" s="119"/>
      <c r="J385" s="119" t="s">
        <v>22</v>
      </c>
      <c r="K385" s="119"/>
      <c r="L385" s="119" t="s">
        <v>3873</v>
      </c>
      <c r="M385" s="119" t="s">
        <v>22</v>
      </c>
      <c r="N385" s="119"/>
      <c r="O385" s="119"/>
      <c r="P385" s="119"/>
      <c r="AF385" s="27">
        <f t="shared" si="24"/>
        <v>0</v>
      </c>
      <c r="AG385" s="27">
        <f t="shared" si="25"/>
        <v>0</v>
      </c>
      <c r="AH385" s="27">
        <f t="shared" si="26"/>
        <v>0</v>
      </c>
      <c r="AI385" s="27">
        <f t="shared" si="27"/>
        <v>0</v>
      </c>
      <c r="AJ385" s="27">
        <f t="shared" si="28"/>
        <v>9999</v>
      </c>
      <c r="AK385" s="27">
        <f t="shared" si="29"/>
        <v>9999</v>
      </c>
      <c r="AL385" s="27">
        <f t="shared" si="30"/>
        <v>9999</v>
      </c>
      <c r="AM385" s="27">
        <f t="shared" si="31"/>
        <v>9999</v>
      </c>
    </row>
    <row r="386" spans="1:39" ht="35.1" customHeight="1">
      <c r="A386" s="119" t="s">
        <v>631</v>
      </c>
      <c r="B386" s="119" t="s">
        <v>3979</v>
      </c>
      <c r="C386" s="119" t="s">
        <v>640</v>
      </c>
      <c r="D386" s="119" t="s">
        <v>14</v>
      </c>
      <c r="E386" s="119" t="s">
        <v>12</v>
      </c>
      <c r="F386" s="121">
        <v>4</v>
      </c>
      <c r="G386" s="121">
        <v>0</v>
      </c>
      <c r="H386" s="121">
        <v>2</v>
      </c>
      <c r="I386" s="119"/>
      <c r="J386" s="119" t="s">
        <v>640</v>
      </c>
      <c r="K386" s="119"/>
      <c r="L386" s="119" t="s">
        <v>3980</v>
      </c>
      <c r="M386" s="119" t="s">
        <v>640</v>
      </c>
      <c r="N386" s="119"/>
      <c r="O386" s="119"/>
      <c r="P386" s="119"/>
      <c r="AF386" s="27">
        <f t="shared" si="24"/>
        <v>0</v>
      </c>
      <c r="AG386" s="27">
        <f t="shared" si="25"/>
        <v>0</v>
      </c>
      <c r="AH386" s="27">
        <f t="shared" si="26"/>
        <v>0</v>
      </c>
      <c r="AI386" s="27">
        <f t="shared" si="27"/>
        <v>0</v>
      </c>
      <c r="AJ386" s="27">
        <f t="shared" si="28"/>
        <v>9999</v>
      </c>
      <c r="AK386" s="27">
        <f t="shared" si="29"/>
        <v>9999</v>
      </c>
      <c r="AL386" s="27">
        <f t="shared" si="30"/>
        <v>9999</v>
      </c>
      <c r="AM386" s="27">
        <f t="shared" si="31"/>
        <v>9999</v>
      </c>
    </row>
    <row r="387" spans="1:39" ht="35.1" customHeight="1">
      <c r="A387" s="119" t="s">
        <v>631</v>
      </c>
      <c r="B387" s="119" t="s">
        <v>3981</v>
      </c>
      <c r="C387" s="119" t="s">
        <v>3982</v>
      </c>
      <c r="D387" s="119" t="s">
        <v>14</v>
      </c>
      <c r="E387" s="119" t="s">
        <v>3571</v>
      </c>
      <c r="F387" s="121">
        <v>5</v>
      </c>
      <c r="G387" s="121">
        <v>0</v>
      </c>
      <c r="H387" s="121">
        <v>0</v>
      </c>
      <c r="I387" s="119"/>
      <c r="J387" s="119"/>
      <c r="K387" s="119"/>
      <c r="L387" s="119"/>
      <c r="M387" s="119"/>
      <c r="N387" s="119"/>
      <c r="O387" s="119"/>
      <c r="P387" s="119"/>
      <c r="AF387" s="27">
        <f t="shared" si="24"/>
        <v>0</v>
      </c>
      <c r="AG387" s="27">
        <f t="shared" si="25"/>
        <v>0</v>
      </c>
      <c r="AH387" s="27">
        <f t="shared" si="26"/>
        <v>0</v>
      </c>
      <c r="AI387" s="27">
        <f t="shared" si="27"/>
        <v>0</v>
      </c>
      <c r="AJ387" s="27">
        <f t="shared" si="28"/>
        <v>9999</v>
      </c>
      <c r="AK387" s="27">
        <f t="shared" si="29"/>
        <v>9999</v>
      </c>
      <c r="AL387" s="27">
        <f t="shared" si="30"/>
        <v>9999</v>
      </c>
      <c r="AM387" s="27">
        <f t="shared" si="31"/>
        <v>9999</v>
      </c>
    </row>
    <row r="388" spans="1:39" ht="35.1" customHeight="1">
      <c r="A388" s="119" t="s">
        <v>483</v>
      </c>
      <c r="B388" s="119" t="s">
        <v>3983</v>
      </c>
      <c r="C388" s="119" t="s">
        <v>654</v>
      </c>
      <c r="D388" s="119" t="s">
        <v>19</v>
      </c>
      <c r="E388" s="119" t="s">
        <v>12</v>
      </c>
      <c r="F388" s="121">
        <v>1</v>
      </c>
      <c r="G388" s="121">
        <v>3</v>
      </c>
      <c r="H388" s="121">
        <v>0</v>
      </c>
      <c r="I388" s="119" t="s">
        <v>654</v>
      </c>
      <c r="J388" s="119"/>
      <c r="K388" s="119" t="s">
        <v>3984</v>
      </c>
      <c r="L388" s="119"/>
      <c r="M388" s="119" t="s">
        <v>654</v>
      </c>
      <c r="N388" s="119" t="s">
        <v>3985</v>
      </c>
      <c r="O388" s="119"/>
      <c r="P388" s="119"/>
      <c r="AF388" s="27">
        <f t="shared" si="24"/>
        <v>0</v>
      </c>
      <c r="AG388" s="27">
        <f t="shared" si="25"/>
        <v>0</v>
      </c>
      <c r="AH388" s="27">
        <f t="shared" si="26"/>
        <v>0</v>
      </c>
      <c r="AI388" s="27">
        <f t="shared" si="27"/>
        <v>0</v>
      </c>
      <c r="AJ388" s="27">
        <f t="shared" si="28"/>
        <v>9999</v>
      </c>
      <c r="AK388" s="27">
        <f t="shared" si="29"/>
        <v>9999</v>
      </c>
      <c r="AL388" s="27">
        <f t="shared" si="30"/>
        <v>9999</v>
      </c>
      <c r="AM388" s="27">
        <f t="shared" si="31"/>
        <v>9999</v>
      </c>
    </row>
    <row r="389" spans="1:39" ht="35.1" customHeight="1">
      <c r="A389" s="119" t="s">
        <v>483</v>
      </c>
      <c r="B389" s="119" t="s">
        <v>3986</v>
      </c>
      <c r="C389" s="119" t="s">
        <v>655</v>
      </c>
      <c r="D389" s="119" t="s">
        <v>19</v>
      </c>
      <c r="E389" s="119" t="s">
        <v>12</v>
      </c>
      <c r="F389" s="121">
        <v>2</v>
      </c>
      <c r="G389" s="121">
        <v>3</v>
      </c>
      <c r="H389" s="121">
        <v>0</v>
      </c>
      <c r="I389" s="119" t="s">
        <v>655</v>
      </c>
      <c r="J389" s="119"/>
      <c r="K389" s="119" t="s">
        <v>3987</v>
      </c>
      <c r="L389" s="119"/>
      <c r="M389" s="119" t="s">
        <v>655</v>
      </c>
      <c r="N389" s="119" t="s">
        <v>3988</v>
      </c>
      <c r="O389" s="119" t="s">
        <v>3989</v>
      </c>
      <c r="P389" s="119"/>
      <c r="AF389" s="27">
        <f t="shared" si="24"/>
        <v>0</v>
      </c>
      <c r="AG389" s="27">
        <f t="shared" si="25"/>
        <v>0</v>
      </c>
      <c r="AH389" s="27">
        <f t="shared" si="26"/>
        <v>0</v>
      </c>
      <c r="AI389" s="27">
        <f t="shared" si="27"/>
        <v>0</v>
      </c>
      <c r="AJ389" s="27">
        <f t="shared" si="28"/>
        <v>9999</v>
      </c>
      <c r="AK389" s="27">
        <f t="shared" si="29"/>
        <v>9999</v>
      </c>
      <c r="AL389" s="27">
        <f t="shared" si="30"/>
        <v>9999</v>
      </c>
      <c r="AM389" s="27">
        <f t="shared" si="31"/>
        <v>9999</v>
      </c>
    </row>
    <row r="390" spans="1:39" ht="35.1" customHeight="1">
      <c r="A390" s="119" t="s">
        <v>483</v>
      </c>
      <c r="B390" s="119" t="s">
        <v>3990</v>
      </c>
      <c r="C390" s="119" t="s">
        <v>2171</v>
      </c>
      <c r="D390" s="119" t="s">
        <v>19</v>
      </c>
      <c r="E390" s="119" t="s">
        <v>12</v>
      </c>
      <c r="F390" s="121">
        <v>3</v>
      </c>
      <c r="G390" s="121">
        <v>2</v>
      </c>
      <c r="H390" s="121">
        <v>0</v>
      </c>
      <c r="I390" s="119" t="s">
        <v>2171</v>
      </c>
      <c r="J390" s="119"/>
      <c r="K390" s="119" t="s">
        <v>3991</v>
      </c>
      <c r="L390" s="119"/>
      <c r="M390" s="119" t="s">
        <v>2171</v>
      </c>
      <c r="N390" s="119" t="s">
        <v>3992</v>
      </c>
      <c r="O390" s="119" t="s">
        <v>2589</v>
      </c>
      <c r="P390" s="119" t="s">
        <v>1060</v>
      </c>
      <c r="AF390" s="27">
        <f t="shared" si="24"/>
        <v>0</v>
      </c>
      <c r="AG390" s="27">
        <f t="shared" si="25"/>
        <v>0</v>
      </c>
      <c r="AH390" s="27">
        <f t="shared" si="26"/>
        <v>0</v>
      </c>
      <c r="AI390" s="27">
        <f t="shared" si="27"/>
        <v>0</v>
      </c>
      <c r="AJ390" s="27">
        <f t="shared" si="28"/>
        <v>9999</v>
      </c>
      <c r="AK390" s="27">
        <f t="shared" si="29"/>
        <v>9999</v>
      </c>
      <c r="AL390" s="27">
        <f t="shared" si="30"/>
        <v>9999</v>
      </c>
      <c r="AM390" s="27">
        <f t="shared" si="31"/>
        <v>9999</v>
      </c>
    </row>
    <row r="391" spans="1:39" ht="35.1" customHeight="1">
      <c r="A391" s="119" t="s">
        <v>483</v>
      </c>
      <c r="B391" s="119" t="s">
        <v>3993</v>
      </c>
      <c r="C391" s="119" t="s">
        <v>23</v>
      </c>
      <c r="D391" s="119" t="s">
        <v>19</v>
      </c>
      <c r="E391" s="119" t="s">
        <v>12</v>
      </c>
      <c r="F391" s="121">
        <v>4</v>
      </c>
      <c r="G391" s="121">
        <v>2</v>
      </c>
      <c r="H391" s="121">
        <v>0</v>
      </c>
      <c r="I391" s="119" t="s">
        <v>23</v>
      </c>
      <c r="J391" s="119"/>
      <c r="K391" s="119" t="s">
        <v>3795</v>
      </c>
      <c r="L391" s="119"/>
      <c r="M391" s="119" t="s">
        <v>23</v>
      </c>
      <c r="N391" s="119" t="s">
        <v>3796</v>
      </c>
      <c r="O391" s="119"/>
      <c r="P391" s="119"/>
      <c r="AF391" s="27">
        <f t="shared" si="24"/>
        <v>0</v>
      </c>
      <c r="AG391" s="27">
        <f t="shared" si="25"/>
        <v>0</v>
      </c>
      <c r="AH391" s="27">
        <f t="shared" si="26"/>
        <v>0</v>
      </c>
      <c r="AI391" s="27">
        <f t="shared" si="27"/>
        <v>0</v>
      </c>
      <c r="AJ391" s="27">
        <f t="shared" si="28"/>
        <v>9999</v>
      </c>
      <c r="AK391" s="27">
        <f t="shared" si="29"/>
        <v>9999</v>
      </c>
      <c r="AL391" s="27">
        <f t="shared" si="30"/>
        <v>9999</v>
      </c>
      <c r="AM391" s="27">
        <f t="shared" si="31"/>
        <v>9999</v>
      </c>
    </row>
    <row r="392" spans="1:39" ht="35.1" customHeight="1">
      <c r="A392" s="119" t="s">
        <v>483</v>
      </c>
      <c r="B392" s="119" t="s">
        <v>3994</v>
      </c>
      <c r="C392" s="119" t="s">
        <v>3995</v>
      </c>
      <c r="D392" s="119" t="s">
        <v>19</v>
      </c>
      <c r="E392" s="119" t="s">
        <v>3571</v>
      </c>
      <c r="F392" s="121">
        <v>5</v>
      </c>
      <c r="G392" s="121">
        <v>0</v>
      </c>
      <c r="H392" s="121">
        <v>0</v>
      </c>
      <c r="I392" s="119"/>
      <c r="J392" s="119"/>
      <c r="K392" s="119"/>
      <c r="L392" s="119"/>
      <c r="M392" s="119"/>
      <c r="N392" s="119"/>
      <c r="O392" s="119"/>
      <c r="P392" s="119"/>
      <c r="AF392" s="27">
        <f t="shared" si="24"/>
        <v>0</v>
      </c>
      <c r="AG392" s="27">
        <f t="shared" si="25"/>
        <v>0</v>
      </c>
      <c r="AH392" s="27">
        <f t="shared" si="26"/>
        <v>0</v>
      </c>
      <c r="AI392" s="27">
        <f t="shared" si="27"/>
        <v>0</v>
      </c>
      <c r="AJ392" s="27">
        <f t="shared" si="28"/>
        <v>9999</v>
      </c>
      <c r="AK392" s="27">
        <f t="shared" si="29"/>
        <v>9999</v>
      </c>
      <c r="AL392" s="27">
        <f t="shared" si="30"/>
        <v>9999</v>
      </c>
      <c r="AM392" s="27">
        <f t="shared" si="31"/>
        <v>9999</v>
      </c>
    </row>
    <row r="393" spans="1:39" ht="35.1" customHeight="1">
      <c r="A393" s="119" t="s">
        <v>483</v>
      </c>
      <c r="B393" s="119" t="s">
        <v>3996</v>
      </c>
      <c r="C393" s="119" t="s">
        <v>651</v>
      </c>
      <c r="D393" s="119" t="s">
        <v>14</v>
      </c>
      <c r="E393" s="119" t="s">
        <v>12</v>
      </c>
      <c r="F393" s="121">
        <v>1</v>
      </c>
      <c r="G393" s="121">
        <v>0</v>
      </c>
      <c r="H393" s="121">
        <v>3</v>
      </c>
      <c r="I393" s="119"/>
      <c r="J393" s="119" t="s">
        <v>651</v>
      </c>
      <c r="K393" s="119"/>
      <c r="L393" s="119" t="s">
        <v>3997</v>
      </c>
      <c r="M393" s="119" t="s">
        <v>651</v>
      </c>
      <c r="N393" s="119"/>
      <c r="O393" s="119"/>
      <c r="P393" s="119"/>
      <c r="AF393" s="27">
        <f t="shared" si="24"/>
        <v>0</v>
      </c>
      <c r="AG393" s="27">
        <f t="shared" si="25"/>
        <v>0</v>
      </c>
      <c r="AH393" s="27">
        <f t="shared" si="26"/>
        <v>0</v>
      </c>
      <c r="AI393" s="27">
        <f t="shared" si="27"/>
        <v>0</v>
      </c>
      <c r="AJ393" s="27">
        <f t="shared" si="28"/>
        <v>9999</v>
      </c>
      <c r="AK393" s="27">
        <f t="shared" si="29"/>
        <v>9999</v>
      </c>
      <c r="AL393" s="27">
        <f t="shared" si="30"/>
        <v>9999</v>
      </c>
      <c r="AM393" s="27">
        <f t="shared" si="31"/>
        <v>9999</v>
      </c>
    </row>
    <row r="394" spans="1:39" ht="35.1" customHeight="1">
      <c r="A394" s="119" t="s">
        <v>483</v>
      </c>
      <c r="B394" s="119" t="s">
        <v>3998</v>
      </c>
      <c r="C394" s="119" t="s">
        <v>429</v>
      </c>
      <c r="D394" s="119" t="s">
        <v>14</v>
      </c>
      <c r="E394" s="119" t="s">
        <v>12</v>
      </c>
      <c r="F394" s="121">
        <v>2</v>
      </c>
      <c r="G394" s="121">
        <v>0</v>
      </c>
      <c r="H394" s="121">
        <v>3</v>
      </c>
      <c r="I394" s="119"/>
      <c r="J394" s="119" t="s">
        <v>429</v>
      </c>
      <c r="K394" s="119"/>
      <c r="L394" s="119" t="s">
        <v>3563</v>
      </c>
      <c r="M394" s="119" t="s">
        <v>429</v>
      </c>
      <c r="N394" s="119" t="s">
        <v>3564</v>
      </c>
      <c r="O394" s="119"/>
      <c r="P394" s="119"/>
      <c r="AF394" s="27">
        <f t="shared" si="24"/>
        <v>0</v>
      </c>
      <c r="AG394" s="27">
        <f t="shared" si="25"/>
        <v>0</v>
      </c>
      <c r="AH394" s="27">
        <f t="shared" si="26"/>
        <v>0</v>
      </c>
      <c r="AI394" s="27">
        <f t="shared" si="27"/>
        <v>0</v>
      </c>
      <c r="AJ394" s="27">
        <f t="shared" si="28"/>
        <v>9999</v>
      </c>
      <c r="AK394" s="27">
        <f t="shared" si="29"/>
        <v>9999</v>
      </c>
      <c r="AL394" s="27">
        <f t="shared" si="30"/>
        <v>9999</v>
      </c>
      <c r="AM394" s="27">
        <f t="shared" si="31"/>
        <v>9999</v>
      </c>
    </row>
    <row r="395" spans="1:39" ht="35.1" customHeight="1">
      <c r="A395" s="119" t="s">
        <v>483</v>
      </c>
      <c r="B395" s="119" t="s">
        <v>3999</v>
      </c>
      <c r="C395" s="119" t="s">
        <v>652</v>
      </c>
      <c r="D395" s="119" t="s">
        <v>14</v>
      </c>
      <c r="E395" s="119" t="s">
        <v>12</v>
      </c>
      <c r="F395" s="121">
        <v>3</v>
      </c>
      <c r="G395" s="121">
        <v>0</v>
      </c>
      <c r="H395" s="121">
        <v>2</v>
      </c>
      <c r="I395" s="119"/>
      <c r="J395" s="119" t="s">
        <v>652</v>
      </c>
      <c r="K395" s="119"/>
      <c r="L395" s="119" t="s">
        <v>4000</v>
      </c>
      <c r="M395" s="119" t="s">
        <v>652</v>
      </c>
      <c r="N395" s="119" t="s">
        <v>4001</v>
      </c>
      <c r="O395" s="119"/>
      <c r="P395" s="119"/>
      <c r="AF395" s="27">
        <f t="shared" si="24"/>
        <v>0</v>
      </c>
      <c r="AG395" s="27">
        <f t="shared" si="25"/>
        <v>0</v>
      </c>
      <c r="AH395" s="27">
        <f t="shared" si="26"/>
        <v>0</v>
      </c>
      <c r="AI395" s="27">
        <f t="shared" si="27"/>
        <v>0</v>
      </c>
      <c r="AJ395" s="27">
        <f t="shared" si="28"/>
        <v>9999</v>
      </c>
      <c r="AK395" s="27">
        <f t="shared" si="29"/>
        <v>9999</v>
      </c>
      <c r="AL395" s="27">
        <f t="shared" si="30"/>
        <v>9999</v>
      </c>
      <c r="AM395" s="27">
        <f t="shared" si="31"/>
        <v>9999</v>
      </c>
    </row>
    <row r="396" spans="1:39" ht="35.1" customHeight="1">
      <c r="A396" s="119" t="s">
        <v>483</v>
      </c>
      <c r="B396" s="119" t="s">
        <v>4002</v>
      </c>
      <c r="C396" s="119" t="s">
        <v>653</v>
      </c>
      <c r="D396" s="119" t="s">
        <v>14</v>
      </c>
      <c r="E396" s="119" t="s">
        <v>12</v>
      </c>
      <c r="F396" s="121">
        <v>4</v>
      </c>
      <c r="G396" s="121">
        <v>0</v>
      </c>
      <c r="H396" s="121">
        <v>2</v>
      </c>
      <c r="I396" s="119"/>
      <c r="J396" s="119" t="s">
        <v>653</v>
      </c>
      <c r="K396" s="119"/>
      <c r="L396" s="119" t="s">
        <v>4003</v>
      </c>
      <c r="M396" s="119" t="s">
        <v>653</v>
      </c>
      <c r="N396" s="119"/>
      <c r="O396" s="119"/>
      <c r="P396" s="119"/>
      <c r="AF396" s="27">
        <f t="shared" si="24"/>
        <v>0</v>
      </c>
      <c r="AG396" s="27">
        <f t="shared" si="25"/>
        <v>0</v>
      </c>
      <c r="AH396" s="27">
        <f t="shared" si="26"/>
        <v>0</v>
      </c>
      <c r="AI396" s="27">
        <f t="shared" si="27"/>
        <v>0</v>
      </c>
      <c r="AJ396" s="27">
        <f t="shared" si="28"/>
        <v>9999</v>
      </c>
      <c r="AK396" s="27">
        <f t="shared" si="29"/>
        <v>9999</v>
      </c>
      <c r="AL396" s="27">
        <f t="shared" si="30"/>
        <v>9999</v>
      </c>
      <c r="AM396" s="27">
        <f t="shared" si="31"/>
        <v>9999</v>
      </c>
    </row>
    <row r="397" spans="1:39" ht="35.1" customHeight="1">
      <c r="A397" s="119" t="s">
        <v>483</v>
      </c>
      <c r="B397" s="119" t="s">
        <v>4004</v>
      </c>
      <c r="C397" s="119" t="s">
        <v>4005</v>
      </c>
      <c r="D397" s="119" t="s">
        <v>14</v>
      </c>
      <c r="E397" s="119" t="s">
        <v>3571</v>
      </c>
      <c r="F397" s="121">
        <v>5</v>
      </c>
      <c r="G397" s="121">
        <v>0</v>
      </c>
      <c r="H397" s="121">
        <v>0</v>
      </c>
      <c r="I397" s="119"/>
      <c r="J397" s="119"/>
      <c r="K397" s="119"/>
      <c r="L397" s="119"/>
      <c r="M397" s="119"/>
      <c r="N397" s="119"/>
      <c r="O397" s="119"/>
      <c r="P397" s="119"/>
      <c r="AF397" s="27">
        <f t="shared" si="24"/>
        <v>0</v>
      </c>
      <c r="AG397" s="27">
        <f t="shared" si="25"/>
        <v>0</v>
      </c>
      <c r="AH397" s="27">
        <f t="shared" si="26"/>
        <v>0</v>
      </c>
      <c r="AI397" s="27">
        <f t="shared" si="27"/>
        <v>0</v>
      </c>
      <c r="AJ397" s="27">
        <f t="shared" si="28"/>
        <v>9999</v>
      </c>
      <c r="AK397" s="27">
        <f t="shared" si="29"/>
        <v>9999</v>
      </c>
      <c r="AL397" s="27">
        <f t="shared" si="30"/>
        <v>9999</v>
      </c>
      <c r="AM397" s="27">
        <f t="shared" si="31"/>
        <v>9999</v>
      </c>
    </row>
    <row r="398" spans="1:39" ht="35.1" customHeight="1">
      <c r="A398" s="119" t="s">
        <v>657</v>
      </c>
      <c r="B398" s="119" t="s">
        <v>4006</v>
      </c>
      <c r="C398" s="119" t="s">
        <v>669</v>
      </c>
      <c r="D398" s="119" t="s">
        <v>19</v>
      </c>
      <c r="E398" s="119" t="s">
        <v>12</v>
      </c>
      <c r="F398" s="121">
        <v>1</v>
      </c>
      <c r="G398" s="121">
        <v>3</v>
      </c>
      <c r="H398" s="121">
        <v>0</v>
      </c>
      <c r="I398" s="119" t="s">
        <v>669</v>
      </c>
      <c r="J398" s="119"/>
      <c r="K398" s="119" t="s">
        <v>4007</v>
      </c>
      <c r="L398" s="119"/>
      <c r="M398" s="119" t="s">
        <v>669</v>
      </c>
      <c r="N398" s="119" t="s">
        <v>4008</v>
      </c>
      <c r="O398" s="119" t="s">
        <v>4009</v>
      </c>
      <c r="P398" s="119" t="s">
        <v>4010</v>
      </c>
      <c r="AF398" s="27">
        <f t="shared" si="24"/>
        <v>0</v>
      </c>
      <c r="AG398" s="27">
        <f t="shared" si="25"/>
        <v>0</v>
      </c>
      <c r="AH398" s="27">
        <f t="shared" si="26"/>
        <v>0</v>
      </c>
      <c r="AI398" s="27">
        <f t="shared" si="27"/>
        <v>0</v>
      </c>
      <c r="AJ398" s="27">
        <f t="shared" si="28"/>
        <v>9999</v>
      </c>
      <c r="AK398" s="27">
        <f t="shared" si="29"/>
        <v>9999</v>
      </c>
      <c r="AL398" s="27">
        <f t="shared" si="30"/>
        <v>9999</v>
      </c>
      <c r="AM398" s="27">
        <f t="shared" si="31"/>
        <v>9999</v>
      </c>
    </row>
    <row r="399" spans="1:39" ht="35.1" customHeight="1">
      <c r="A399" s="119" t="s">
        <v>657</v>
      </c>
      <c r="B399" s="119" t="s">
        <v>4011</v>
      </c>
      <c r="C399" s="119" t="s">
        <v>670</v>
      </c>
      <c r="D399" s="119" t="s">
        <v>19</v>
      </c>
      <c r="E399" s="119" t="s">
        <v>12</v>
      </c>
      <c r="F399" s="121">
        <v>2</v>
      </c>
      <c r="G399" s="121">
        <v>3</v>
      </c>
      <c r="H399" s="121">
        <v>0</v>
      </c>
      <c r="I399" s="119" t="s">
        <v>670</v>
      </c>
      <c r="J399" s="119"/>
      <c r="K399" s="119" t="s">
        <v>4012</v>
      </c>
      <c r="L399" s="119"/>
      <c r="M399" s="119" t="s">
        <v>670</v>
      </c>
      <c r="N399" s="119"/>
      <c r="O399" s="119"/>
      <c r="P399" s="119"/>
      <c r="AF399" s="27">
        <f t="shared" si="24"/>
        <v>0</v>
      </c>
      <c r="AG399" s="27">
        <f t="shared" si="25"/>
        <v>0</v>
      </c>
      <c r="AH399" s="27">
        <f t="shared" si="26"/>
        <v>0</v>
      </c>
      <c r="AI399" s="27">
        <f t="shared" si="27"/>
        <v>0</v>
      </c>
      <c r="AJ399" s="27">
        <f t="shared" si="28"/>
        <v>9999</v>
      </c>
      <c r="AK399" s="27">
        <f t="shared" si="29"/>
        <v>9999</v>
      </c>
      <c r="AL399" s="27">
        <f t="shared" si="30"/>
        <v>9999</v>
      </c>
      <c r="AM399" s="27">
        <f t="shared" si="31"/>
        <v>9999</v>
      </c>
    </row>
    <row r="400" spans="1:39" ht="35.1" customHeight="1">
      <c r="A400" s="119" t="s">
        <v>657</v>
      </c>
      <c r="B400" s="119" t="s">
        <v>4013</v>
      </c>
      <c r="C400" s="119" t="s">
        <v>2172</v>
      </c>
      <c r="D400" s="119" t="s">
        <v>19</v>
      </c>
      <c r="E400" s="119" t="s">
        <v>12</v>
      </c>
      <c r="F400" s="121">
        <v>3</v>
      </c>
      <c r="G400" s="121">
        <v>2</v>
      </c>
      <c r="H400" s="121">
        <v>0</v>
      </c>
      <c r="I400" s="119" t="s">
        <v>2172</v>
      </c>
      <c r="J400" s="119"/>
      <c r="K400" s="119" t="s">
        <v>4014</v>
      </c>
      <c r="L400" s="119"/>
      <c r="M400" s="119" t="s">
        <v>2172</v>
      </c>
      <c r="N400" s="119" t="s">
        <v>4015</v>
      </c>
      <c r="O400" s="119" t="s">
        <v>666</v>
      </c>
      <c r="P400" s="119" t="s">
        <v>3954</v>
      </c>
      <c r="AF400" s="27">
        <f t="shared" si="24"/>
        <v>0</v>
      </c>
      <c r="AG400" s="27">
        <f t="shared" si="25"/>
        <v>0</v>
      </c>
      <c r="AH400" s="27">
        <f t="shared" si="26"/>
        <v>0</v>
      </c>
      <c r="AI400" s="27">
        <f t="shared" si="27"/>
        <v>0</v>
      </c>
      <c r="AJ400" s="27">
        <f t="shared" si="28"/>
        <v>9999</v>
      </c>
      <c r="AK400" s="27">
        <f t="shared" si="29"/>
        <v>9999</v>
      </c>
      <c r="AL400" s="27">
        <f t="shared" si="30"/>
        <v>9999</v>
      </c>
      <c r="AM400" s="27">
        <f t="shared" si="31"/>
        <v>9999</v>
      </c>
    </row>
    <row r="401" spans="1:39" ht="35.1" customHeight="1">
      <c r="A401" s="119" t="s">
        <v>657</v>
      </c>
      <c r="B401" s="119" t="s">
        <v>4016</v>
      </c>
      <c r="C401" s="119" t="s">
        <v>2173</v>
      </c>
      <c r="D401" s="119" t="s">
        <v>19</v>
      </c>
      <c r="E401" s="119" t="s">
        <v>12</v>
      </c>
      <c r="F401" s="121">
        <v>4</v>
      </c>
      <c r="G401" s="121">
        <v>2</v>
      </c>
      <c r="H401" s="121">
        <v>0</v>
      </c>
      <c r="I401" s="119" t="s">
        <v>2173</v>
      </c>
      <c r="J401" s="119"/>
      <c r="K401" s="119" t="s">
        <v>4017</v>
      </c>
      <c r="L401" s="119"/>
      <c r="M401" s="119" t="s">
        <v>2173</v>
      </c>
      <c r="N401" s="119" t="s">
        <v>4018</v>
      </c>
      <c r="O401" s="119"/>
      <c r="P401" s="119"/>
      <c r="AF401" s="27">
        <f t="shared" si="24"/>
        <v>0</v>
      </c>
      <c r="AG401" s="27">
        <f t="shared" si="25"/>
        <v>0</v>
      </c>
      <c r="AH401" s="27">
        <f t="shared" si="26"/>
        <v>0</v>
      </c>
      <c r="AI401" s="27">
        <f t="shared" si="27"/>
        <v>0</v>
      </c>
      <c r="AJ401" s="27">
        <f t="shared" si="28"/>
        <v>9999</v>
      </c>
      <c r="AK401" s="27">
        <f t="shared" si="29"/>
        <v>9999</v>
      </c>
      <c r="AL401" s="27">
        <f t="shared" si="30"/>
        <v>9999</v>
      </c>
      <c r="AM401" s="27">
        <f t="shared" si="31"/>
        <v>9999</v>
      </c>
    </row>
    <row r="402" spans="1:39" ht="35.1" customHeight="1">
      <c r="A402" s="119" t="s">
        <v>657</v>
      </c>
      <c r="B402" s="119" t="s">
        <v>4019</v>
      </c>
      <c r="C402" s="119" t="s">
        <v>4020</v>
      </c>
      <c r="D402" s="119" t="s">
        <v>19</v>
      </c>
      <c r="E402" s="119" t="s">
        <v>3571</v>
      </c>
      <c r="F402" s="121">
        <v>5</v>
      </c>
      <c r="G402" s="121">
        <v>0</v>
      </c>
      <c r="H402" s="121">
        <v>0</v>
      </c>
      <c r="I402" s="119"/>
      <c r="J402" s="119"/>
      <c r="K402" s="119"/>
      <c r="L402" s="119"/>
      <c r="M402" s="119"/>
      <c r="N402" s="119"/>
      <c r="O402" s="119"/>
      <c r="P402" s="119"/>
      <c r="AF402" s="27">
        <f t="shared" si="24"/>
        <v>0</v>
      </c>
      <c r="AG402" s="27">
        <f t="shared" si="25"/>
        <v>0</v>
      </c>
      <c r="AH402" s="27">
        <f t="shared" si="26"/>
        <v>0</v>
      </c>
      <c r="AI402" s="27">
        <f t="shared" si="27"/>
        <v>0</v>
      </c>
      <c r="AJ402" s="27">
        <f t="shared" si="28"/>
        <v>9999</v>
      </c>
      <c r="AK402" s="27">
        <f t="shared" si="29"/>
        <v>9999</v>
      </c>
      <c r="AL402" s="27">
        <f t="shared" si="30"/>
        <v>9999</v>
      </c>
      <c r="AM402" s="27">
        <f t="shared" si="31"/>
        <v>9999</v>
      </c>
    </row>
    <row r="403" spans="1:39" ht="35.1" customHeight="1">
      <c r="A403" s="119" t="s">
        <v>657</v>
      </c>
      <c r="B403" s="119" t="s">
        <v>4021</v>
      </c>
      <c r="C403" s="119" t="s">
        <v>666</v>
      </c>
      <c r="D403" s="119" t="s">
        <v>14</v>
      </c>
      <c r="E403" s="119" t="s">
        <v>12</v>
      </c>
      <c r="F403" s="121">
        <v>1</v>
      </c>
      <c r="G403" s="121">
        <v>0</v>
      </c>
      <c r="H403" s="121">
        <v>3</v>
      </c>
      <c r="I403" s="119"/>
      <c r="J403" s="119" t="s">
        <v>666</v>
      </c>
      <c r="K403" s="119"/>
      <c r="L403" s="119" t="s">
        <v>4022</v>
      </c>
      <c r="M403" s="119" t="s">
        <v>666</v>
      </c>
      <c r="N403" s="119" t="s">
        <v>3954</v>
      </c>
      <c r="O403" s="119"/>
      <c r="P403" s="119"/>
      <c r="AF403" s="27">
        <f t="shared" si="24"/>
        <v>0</v>
      </c>
      <c r="AG403" s="27">
        <f t="shared" si="25"/>
        <v>0</v>
      </c>
      <c r="AH403" s="27">
        <f t="shared" si="26"/>
        <v>0</v>
      </c>
      <c r="AI403" s="27">
        <f t="shared" si="27"/>
        <v>0</v>
      </c>
      <c r="AJ403" s="27">
        <f t="shared" si="28"/>
        <v>9999</v>
      </c>
      <c r="AK403" s="27">
        <f t="shared" si="29"/>
        <v>9999</v>
      </c>
      <c r="AL403" s="27">
        <f t="shared" si="30"/>
        <v>9999</v>
      </c>
      <c r="AM403" s="27">
        <f t="shared" si="31"/>
        <v>9999</v>
      </c>
    </row>
    <row r="404" spans="1:39" ht="35.1" customHeight="1">
      <c r="A404" s="119" t="s">
        <v>657</v>
      </c>
      <c r="B404" s="119" t="s">
        <v>4023</v>
      </c>
      <c r="C404" s="119" t="s">
        <v>22</v>
      </c>
      <c r="D404" s="119" t="s">
        <v>14</v>
      </c>
      <c r="E404" s="119" t="s">
        <v>12</v>
      </c>
      <c r="F404" s="121">
        <v>2</v>
      </c>
      <c r="G404" s="121">
        <v>0</v>
      </c>
      <c r="H404" s="121">
        <v>3</v>
      </c>
      <c r="I404" s="119"/>
      <c r="J404" s="119" t="s">
        <v>22</v>
      </c>
      <c r="K404" s="119"/>
      <c r="L404" s="119" t="s">
        <v>3873</v>
      </c>
      <c r="M404" s="119" t="s">
        <v>22</v>
      </c>
      <c r="N404" s="119"/>
      <c r="O404" s="119"/>
      <c r="P404" s="119"/>
      <c r="AF404" s="27">
        <f t="shared" si="24"/>
        <v>0</v>
      </c>
      <c r="AG404" s="27">
        <f t="shared" si="25"/>
        <v>0</v>
      </c>
      <c r="AH404" s="27">
        <f t="shared" si="26"/>
        <v>0</v>
      </c>
      <c r="AI404" s="27">
        <f t="shared" si="27"/>
        <v>0</v>
      </c>
      <c r="AJ404" s="27">
        <f t="shared" si="28"/>
        <v>9999</v>
      </c>
      <c r="AK404" s="27">
        <f t="shared" si="29"/>
        <v>9999</v>
      </c>
      <c r="AL404" s="27">
        <f t="shared" si="30"/>
        <v>9999</v>
      </c>
      <c r="AM404" s="27">
        <f t="shared" si="31"/>
        <v>9999</v>
      </c>
    </row>
    <row r="405" spans="1:39" ht="35.1" customHeight="1">
      <c r="A405" s="119" t="s">
        <v>657</v>
      </c>
      <c r="B405" s="119" t="s">
        <v>4024</v>
      </c>
      <c r="C405" s="119" t="s">
        <v>667</v>
      </c>
      <c r="D405" s="119" t="s">
        <v>14</v>
      </c>
      <c r="E405" s="119" t="s">
        <v>12</v>
      </c>
      <c r="F405" s="121">
        <v>3</v>
      </c>
      <c r="G405" s="121">
        <v>0</v>
      </c>
      <c r="H405" s="121">
        <v>2</v>
      </c>
      <c r="I405" s="119"/>
      <c r="J405" s="119" t="s">
        <v>667</v>
      </c>
      <c r="K405" s="119"/>
      <c r="L405" s="119" t="s">
        <v>4025</v>
      </c>
      <c r="M405" s="119" t="s">
        <v>667</v>
      </c>
      <c r="N405" s="119" t="s">
        <v>4026</v>
      </c>
      <c r="O405" s="119"/>
      <c r="P405" s="119"/>
      <c r="AF405" s="27">
        <f t="shared" si="24"/>
        <v>0</v>
      </c>
      <c r="AG405" s="27">
        <f t="shared" si="25"/>
        <v>0</v>
      </c>
      <c r="AH405" s="27">
        <f t="shared" si="26"/>
        <v>0</v>
      </c>
      <c r="AI405" s="27">
        <f t="shared" si="27"/>
        <v>0</v>
      </c>
      <c r="AJ405" s="27">
        <f t="shared" si="28"/>
        <v>9999</v>
      </c>
      <c r="AK405" s="27">
        <f t="shared" si="29"/>
        <v>9999</v>
      </c>
      <c r="AL405" s="27">
        <f t="shared" si="30"/>
        <v>9999</v>
      </c>
      <c r="AM405" s="27">
        <f t="shared" si="31"/>
        <v>9999</v>
      </c>
    </row>
    <row r="406" spans="1:39" ht="35.1" customHeight="1">
      <c r="A406" s="119" t="s">
        <v>657</v>
      </c>
      <c r="B406" s="119" t="s">
        <v>4027</v>
      </c>
      <c r="C406" s="119" t="s">
        <v>668</v>
      </c>
      <c r="D406" s="119" t="s">
        <v>14</v>
      </c>
      <c r="E406" s="119" t="s">
        <v>12</v>
      </c>
      <c r="F406" s="121">
        <v>4</v>
      </c>
      <c r="G406" s="121">
        <v>0</v>
      </c>
      <c r="H406" s="121">
        <v>2</v>
      </c>
      <c r="I406" s="119"/>
      <c r="J406" s="119" t="s">
        <v>668</v>
      </c>
      <c r="K406" s="119"/>
      <c r="L406" s="119" t="s">
        <v>4028</v>
      </c>
      <c r="M406" s="119" t="s">
        <v>668</v>
      </c>
      <c r="N406" s="119" t="s">
        <v>4029</v>
      </c>
      <c r="O406" s="119" t="s">
        <v>2571</v>
      </c>
      <c r="P406" s="119" t="s">
        <v>4030</v>
      </c>
      <c r="AF406" s="27">
        <f t="shared" si="24"/>
        <v>0</v>
      </c>
      <c r="AG406" s="27">
        <f t="shared" si="25"/>
        <v>0</v>
      </c>
      <c r="AH406" s="27">
        <f t="shared" si="26"/>
        <v>0</v>
      </c>
      <c r="AI406" s="27">
        <f t="shared" si="27"/>
        <v>0</v>
      </c>
      <c r="AJ406" s="27">
        <f t="shared" si="28"/>
        <v>9999</v>
      </c>
      <c r="AK406" s="27">
        <f t="shared" si="29"/>
        <v>9999</v>
      </c>
      <c r="AL406" s="27">
        <f t="shared" si="30"/>
        <v>9999</v>
      </c>
      <c r="AM406" s="27">
        <f t="shared" si="31"/>
        <v>9999</v>
      </c>
    </row>
    <row r="407" spans="1:39" ht="35.1" customHeight="1">
      <c r="A407" s="119" t="s">
        <v>657</v>
      </c>
      <c r="B407" s="119" t="s">
        <v>4031</v>
      </c>
      <c r="C407" s="119" t="s">
        <v>4032</v>
      </c>
      <c r="D407" s="119" t="s">
        <v>14</v>
      </c>
      <c r="E407" s="119" t="s">
        <v>3571</v>
      </c>
      <c r="F407" s="121">
        <v>5</v>
      </c>
      <c r="G407" s="121">
        <v>0</v>
      </c>
      <c r="H407" s="121">
        <v>0</v>
      </c>
      <c r="I407" s="119"/>
      <c r="J407" s="119"/>
      <c r="K407" s="119"/>
      <c r="L407" s="119"/>
      <c r="M407" s="119"/>
      <c r="N407" s="119"/>
      <c r="O407" s="119"/>
      <c r="P407" s="119"/>
      <c r="AF407" s="27">
        <f t="shared" si="24"/>
        <v>0</v>
      </c>
      <c r="AG407" s="27">
        <f t="shared" si="25"/>
        <v>0</v>
      </c>
      <c r="AH407" s="27">
        <f t="shared" si="26"/>
        <v>0</v>
      </c>
      <c r="AI407" s="27">
        <f t="shared" si="27"/>
        <v>0</v>
      </c>
      <c r="AJ407" s="27">
        <f t="shared" si="28"/>
        <v>9999</v>
      </c>
      <c r="AK407" s="27">
        <f t="shared" si="29"/>
        <v>9999</v>
      </c>
      <c r="AL407" s="27">
        <f t="shared" si="30"/>
        <v>9999</v>
      </c>
      <c r="AM407" s="27">
        <f t="shared" si="31"/>
        <v>9999</v>
      </c>
    </row>
    <row r="408" spans="1:39" ht="35.1" customHeight="1">
      <c r="A408" s="119" t="s">
        <v>672</v>
      </c>
      <c r="B408" s="119" t="s">
        <v>4033</v>
      </c>
      <c r="C408" s="119" t="s">
        <v>683</v>
      </c>
      <c r="D408" s="119" t="s">
        <v>19</v>
      </c>
      <c r="E408" s="119" t="s">
        <v>12</v>
      </c>
      <c r="F408" s="121">
        <v>1</v>
      </c>
      <c r="G408" s="121">
        <v>3</v>
      </c>
      <c r="H408" s="121">
        <v>0</v>
      </c>
      <c r="I408" s="119" t="s">
        <v>683</v>
      </c>
      <c r="J408" s="119"/>
      <c r="K408" s="119" t="s">
        <v>4034</v>
      </c>
      <c r="L408" s="119"/>
      <c r="M408" s="119" t="s">
        <v>683</v>
      </c>
      <c r="N408" s="119"/>
      <c r="O408" s="119"/>
      <c r="P408" s="119"/>
      <c r="AF408" s="27">
        <f t="shared" si="24"/>
        <v>0</v>
      </c>
      <c r="AG408" s="27">
        <f t="shared" si="25"/>
        <v>0</v>
      </c>
      <c r="AH408" s="27">
        <f t="shared" si="26"/>
        <v>0</v>
      </c>
      <c r="AI408" s="27">
        <f t="shared" si="27"/>
        <v>0</v>
      </c>
      <c r="AJ408" s="27">
        <f t="shared" si="28"/>
        <v>9999</v>
      </c>
      <c r="AK408" s="27">
        <f t="shared" si="29"/>
        <v>9999</v>
      </c>
      <c r="AL408" s="27">
        <f t="shared" si="30"/>
        <v>9999</v>
      </c>
      <c r="AM408" s="27">
        <f t="shared" si="31"/>
        <v>9999</v>
      </c>
    </row>
    <row r="409" spans="1:39" ht="35.1" customHeight="1">
      <c r="A409" s="119" t="s">
        <v>672</v>
      </c>
      <c r="B409" s="119" t="s">
        <v>4035</v>
      </c>
      <c r="C409" s="119" t="s">
        <v>684</v>
      </c>
      <c r="D409" s="119" t="s">
        <v>19</v>
      </c>
      <c r="E409" s="119" t="s">
        <v>12</v>
      </c>
      <c r="F409" s="121">
        <v>2</v>
      </c>
      <c r="G409" s="121">
        <v>3</v>
      </c>
      <c r="H409" s="121">
        <v>0</v>
      </c>
      <c r="I409" s="119" t="s">
        <v>684</v>
      </c>
      <c r="J409" s="119"/>
      <c r="K409" s="119" t="s">
        <v>4036</v>
      </c>
      <c r="L409" s="119"/>
      <c r="M409" s="119" t="s">
        <v>684</v>
      </c>
      <c r="N409" s="119" t="s">
        <v>681</v>
      </c>
      <c r="O409" s="119" t="s">
        <v>4037</v>
      </c>
      <c r="P409" s="119"/>
      <c r="AF409" s="27">
        <f t="shared" si="24"/>
        <v>0</v>
      </c>
      <c r="AG409" s="27">
        <f t="shared" si="25"/>
        <v>0</v>
      </c>
      <c r="AH409" s="27">
        <f t="shared" si="26"/>
        <v>0</v>
      </c>
      <c r="AI409" s="27">
        <f t="shared" si="27"/>
        <v>0</v>
      </c>
      <c r="AJ409" s="27">
        <f t="shared" si="28"/>
        <v>9999</v>
      </c>
      <c r="AK409" s="27">
        <f t="shared" si="29"/>
        <v>9999</v>
      </c>
      <c r="AL409" s="27">
        <f t="shared" si="30"/>
        <v>9999</v>
      </c>
      <c r="AM409" s="27">
        <f t="shared" si="31"/>
        <v>9999</v>
      </c>
    </row>
    <row r="410" spans="1:39" ht="35.1" customHeight="1">
      <c r="A410" s="119" t="s">
        <v>672</v>
      </c>
      <c r="B410" s="119" t="s">
        <v>4038</v>
      </c>
      <c r="C410" s="119" t="s">
        <v>2174</v>
      </c>
      <c r="D410" s="119" t="s">
        <v>19</v>
      </c>
      <c r="E410" s="119" t="s">
        <v>12</v>
      </c>
      <c r="F410" s="121">
        <v>3</v>
      </c>
      <c r="G410" s="121">
        <v>2</v>
      </c>
      <c r="H410" s="121">
        <v>0</v>
      </c>
      <c r="I410" s="119" t="s">
        <v>2174</v>
      </c>
      <c r="J410" s="119"/>
      <c r="K410" s="119" t="s">
        <v>4039</v>
      </c>
      <c r="L410" s="119"/>
      <c r="M410" s="119" t="s">
        <v>2174</v>
      </c>
      <c r="N410" s="119"/>
      <c r="O410" s="119"/>
      <c r="P410" s="119"/>
      <c r="AF410" s="27">
        <f t="shared" si="24"/>
        <v>0</v>
      </c>
      <c r="AG410" s="27">
        <f t="shared" si="25"/>
        <v>0</v>
      </c>
      <c r="AH410" s="27">
        <f t="shared" si="26"/>
        <v>0</v>
      </c>
      <c r="AI410" s="27">
        <f t="shared" si="27"/>
        <v>0</v>
      </c>
      <c r="AJ410" s="27">
        <f t="shared" si="28"/>
        <v>9999</v>
      </c>
      <c r="AK410" s="27">
        <f t="shared" si="29"/>
        <v>9999</v>
      </c>
      <c r="AL410" s="27">
        <f t="shared" si="30"/>
        <v>9999</v>
      </c>
      <c r="AM410" s="27">
        <f t="shared" si="31"/>
        <v>9999</v>
      </c>
    </row>
    <row r="411" spans="1:39" ht="35.1" customHeight="1">
      <c r="A411" s="119" t="s">
        <v>672</v>
      </c>
      <c r="B411" s="119" t="s">
        <v>4040</v>
      </c>
      <c r="C411" s="119" t="s">
        <v>64</v>
      </c>
      <c r="D411" s="119" t="s">
        <v>19</v>
      </c>
      <c r="E411" s="119" t="s">
        <v>12</v>
      </c>
      <c r="F411" s="121">
        <v>4</v>
      </c>
      <c r="G411" s="121">
        <v>2</v>
      </c>
      <c r="H411" s="121">
        <v>0</v>
      </c>
      <c r="I411" s="119" t="s">
        <v>64</v>
      </c>
      <c r="J411" s="119"/>
      <c r="K411" s="119" t="s">
        <v>4041</v>
      </c>
      <c r="L411" s="119"/>
      <c r="M411" s="119" t="s">
        <v>64</v>
      </c>
      <c r="N411" s="119" t="s">
        <v>4042</v>
      </c>
      <c r="O411" s="119"/>
      <c r="P411" s="119"/>
      <c r="AF411" s="27">
        <f t="shared" si="24"/>
        <v>0</v>
      </c>
      <c r="AG411" s="27">
        <f t="shared" si="25"/>
        <v>0</v>
      </c>
      <c r="AH411" s="27">
        <f t="shared" si="26"/>
        <v>0</v>
      </c>
      <c r="AI411" s="27">
        <f t="shared" si="27"/>
        <v>0</v>
      </c>
      <c r="AJ411" s="27">
        <f t="shared" si="28"/>
        <v>9999</v>
      </c>
      <c r="AK411" s="27">
        <f t="shared" si="29"/>
        <v>9999</v>
      </c>
      <c r="AL411" s="27">
        <f t="shared" si="30"/>
        <v>9999</v>
      </c>
      <c r="AM411" s="27">
        <f t="shared" si="31"/>
        <v>9999</v>
      </c>
    </row>
    <row r="412" spans="1:39" ht="35.1" customHeight="1">
      <c r="A412" s="119" t="s">
        <v>672</v>
      </c>
      <c r="B412" s="119" t="s">
        <v>4043</v>
      </c>
      <c r="C412" s="119" t="s">
        <v>4044</v>
      </c>
      <c r="D412" s="119" t="s">
        <v>19</v>
      </c>
      <c r="E412" s="119" t="s">
        <v>3571</v>
      </c>
      <c r="F412" s="121">
        <v>5</v>
      </c>
      <c r="G412" s="121">
        <v>0</v>
      </c>
      <c r="H412" s="121">
        <v>0</v>
      </c>
      <c r="I412" s="119"/>
      <c r="J412" s="119"/>
      <c r="K412" s="119"/>
      <c r="L412" s="119"/>
      <c r="M412" s="119"/>
      <c r="N412" s="119"/>
      <c r="O412" s="119"/>
      <c r="P412" s="119"/>
      <c r="AF412" s="27">
        <f t="shared" si="24"/>
        <v>0</v>
      </c>
      <c r="AG412" s="27">
        <f t="shared" si="25"/>
        <v>0</v>
      </c>
      <c r="AH412" s="27">
        <f t="shared" si="26"/>
        <v>0</v>
      </c>
      <c r="AI412" s="27">
        <f t="shared" si="27"/>
        <v>0</v>
      </c>
      <c r="AJ412" s="27">
        <f t="shared" si="28"/>
        <v>9999</v>
      </c>
      <c r="AK412" s="27">
        <f t="shared" si="29"/>
        <v>9999</v>
      </c>
      <c r="AL412" s="27">
        <f t="shared" si="30"/>
        <v>9999</v>
      </c>
      <c r="AM412" s="27">
        <f t="shared" si="31"/>
        <v>9999</v>
      </c>
    </row>
    <row r="413" spans="1:39" ht="35.1" customHeight="1">
      <c r="A413" s="119" t="s">
        <v>672</v>
      </c>
      <c r="B413" s="119" t="s">
        <v>4045</v>
      </c>
      <c r="C413" s="119" t="s">
        <v>66</v>
      </c>
      <c r="D413" s="119" t="s">
        <v>14</v>
      </c>
      <c r="E413" s="119" t="s">
        <v>12</v>
      </c>
      <c r="F413" s="121">
        <v>1</v>
      </c>
      <c r="G413" s="121">
        <v>0</v>
      </c>
      <c r="H413" s="121">
        <v>3</v>
      </c>
      <c r="I413" s="119"/>
      <c r="J413" s="119" t="s">
        <v>66</v>
      </c>
      <c r="K413" s="119"/>
      <c r="L413" s="119" t="s">
        <v>4046</v>
      </c>
      <c r="M413" s="119" t="s">
        <v>66</v>
      </c>
      <c r="N413" s="119" t="s">
        <v>4047</v>
      </c>
      <c r="O413" s="119"/>
      <c r="P413" s="119"/>
      <c r="AF413" s="27">
        <f t="shared" si="24"/>
        <v>0</v>
      </c>
      <c r="AG413" s="27">
        <f t="shared" si="25"/>
        <v>0</v>
      </c>
      <c r="AH413" s="27">
        <f t="shared" si="26"/>
        <v>0</v>
      </c>
      <c r="AI413" s="27">
        <f t="shared" si="27"/>
        <v>0</v>
      </c>
      <c r="AJ413" s="27">
        <f t="shared" si="28"/>
        <v>9999</v>
      </c>
      <c r="AK413" s="27">
        <f t="shared" si="29"/>
        <v>9999</v>
      </c>
      <c r="AL413" s="27">
        <f t="shared" si="30"/>
        <v>9999</v>
      </c>
      <c r="AM413" s="27">
        <f t="shared" si="31"/>
        <v>9999</v>
      </c>
    </row>
    <row r="414" spans="1:39" ht="35.1" customHeight="1">
      <c r="A414" s="119" t="s">
        <v>672</v>
      </c>
      <c r="B414" s="119" t="s">
        <v>4048</v>
      </c>
      <c r="C414" s="119" t="s">
        <v>22</v>
      </c>
      <c r="D414" s="119" t="s">
        <v>14</v>
      </c>
      <c r="E414" s="119" t="s">
        <v>12</v>
      </c>
      <c r="F414" s="121">
        <v>2</v>
      </c>
      <c r="G414" s="121">
        <v>0</v>
      </c>
      <c r="H414" s="121">
        <v>3</v>
      </c>
      <c r="I414" s="119"/>
      <c r="J414" s="119" t="s">
        <v>22</v>
      </c>
      <c r="K414" s="119"/>
      <c r="L414" s="119" t="s">
        <v>3873</v>
      </c>
      <c r="M414" s="119" t="s">
        <v>22</v>
      </c>
      <c r="N414" s="119"/>
      <c r="O414" s="119"/>
      <c r="P414" s="119"/>
      <c r="AF414" s="27">
        <f t="shared" si="24"/>
        <v>0</v>
      </c>
      <c r="AG414" s="27">
        <f t="shared" si="25"/>
        <v>0</v>
      </c>
      <c r="AH414" s="27">
        <f t="shared" si="26"/>
        <v>0</v>
      </c>
      <c r="AI414" s="27">
        <f t="shared" si="27"/>
        <v>0</v>
      </c>
      <c r="AJ414" s="27">
        <f t="shared" si="28"/>
        <v>9999</v>
      </c>
      <c r="AK414" s="27">
        <f t="shared" si="29"/>
        <v>9999</v>
      </c>
      <c r="AL414" s="27">
        <f t="shared" si="30"/>
        <v>9999</v>
      </c>
      <c r="AM414" s="27">
        <f t="shared" si="31"/>
        <v>9999</v>
      </c>
    </row>
    <row r="415" spans="1:39" ht="35.1" customHeight="1">
      <c r="A415" s="119" t="s">
        <v>672</v>
      </c>
      <c r="B415" s="119" t="s">
        <v>4049</v>
      </c>
      <c r="C415" s="119" t="s">
        <v>681</v>
      </c>
      <c r="D415" s="119" t="s">
        <v>14</v>
      </c>
      <c r="E415" s="119" t="s">
        <v>12</v>
      </c>
      <c r="F415" s="121">
        <v>3</v>
      </c>
      <c r="G415" s="121">
        <v>0</v>
      </c>
      <c r="H415" s="121">
        <v>2</v>
      </c>
      <c r="I415" s="119"/>
      <c r="J415" s="119" t="s">
        <v>681</v>
      </c>
      <c r="K415" s="119"/>
      <c r="L415" s="119" t="s">
        <v>4050</v>
      </c>
      <c r="M415" s="119" t="s">
        <v>681</v>
      </c>
      <c r="N415" s="119"/>
      <c r="O415" s="119"/>
      <c r="P415" s="119"/>
      <c r="AF415" s="27">
        <f t="shared" si="24"/>
        <v>0</v>
      </c>
      <c r="AG415" s="27">
        <f t="shared" si="25"/>
        <v>0</v>
      </c>
      <c r="AH415" s="27">
        <f t="shared" si="26"/>
        <v>0</v>
      </c>
      <c r="AI415" s="27">
        <f t="shared" si="27"/>
        <v>0</v>
      </c>
      <c r="AJ415" s="27">
        <f t="shared" si="28"/>
        <v>9999</v>
      </c>
      <c r="AK415" s="27">
        <f t="shared" si="29"/>
        <v>9999</v>
      </c>
      <c r="AL415" s="27">
        <f t="shared" si="30"/>
        <v>9999</v>
      </c>
      <c r="AM415" s="27">
        <f t="shared" si="31"/>
        <v>9999</v>
      </c>
    </row>
    <row r="416" spans="1:39" ht="35.1" customHeight="1">
      <c r="A416" s="119" t="s">
        <v>672</v>
      </c>
      <c r="B416" s="119" t="s">
        <v>4051</v>
      </c>
      <c r="C416" s="119" t="s">
        <v>682</v>
      </c>
      <c r="D416" s="119" t="s">
        <v>14</v>
      </c>
      <c r="E416" s="119" t="s">
        <v>12</v>
      </c>
      <c r="F416" s="121">
        <v>4</v>
      </c>
      <c r="G416" s="121">
        <v>0</v>
      </c>
      <c r="H416" s="121">
        <v>2</v>
      </c>
      <c r="I416" s="119"/>
      <c r="J416" s="119" t="s">
        <v>682</v>
      </c>
      <c r="K416" s="119"/>
      <c r="L416" s="119" t="s">
        <v>4052</v>
      </c>
      <c r="M416" s="119" t="s">
        <v>682</v>
      </c>
      <c r="N416" s="119"/>
      <c r="O416" s="119"/>
      <c r="P416" s="119"/>
      <c r="AF416" s="27">
        <f t="shared" si="24"/>
        <v>0</v>
      </c>
      <c r="AG416" s="27">
        <f t="shared" si="25"/>
        <v>0</v>
      </c>
      <c r="AH416" s="27">
        <f t="shared" si="26"/>
        <v>0</v>
      </c>
      <c r="AI416" s="27">
        <f t="shared" si="27"/>
        <v>0</v>
      </c>
      <c r="AJ416" s="27">
        <f t="shared" si="28"/>
        <v>9999</v>
      </c>
      <c r="AK416" s="27">
        <f t="shared" si="29"/>
        <v>9999</v>
      </c>
      <c r="AL416" s="27">
        <f t="shared" si="30"/>
        <v>9999</v>
      </c>
      <c r="AM416" s="27">
        <f t="shared" si="31"/>
        <v>9999</v>
      </c>
    </row>
    <row r="417" spans="1:39" ht="35.1" customHeight="1">
      <c r="A417" s="119" t="s">
        <v>672</v>
      </c>
      <c r="B417" s="119" t="s">
        <v>4053</v>
      </c>
      <c r="C417" s="119" t="s">
        <v>4054</v>
      </c>
      <c r="D417" s="119" t="s">
        <v>14</v>
      </c>
      <c r="E417" s="119" t="s">
        <v>3571</v>
      </c>
      <c r="F417" s="121">
        <v>5</v>
      </c>
      <c r="G417" s="121">
        <v>0</v>
      </c>
      <c r="H417" s="121">
        <v>0</v>
      </c>
      <c r="I417" s="119"/>
      <c r="J417" s="119"/>
      <c r="K417" s="119"/>
      <c r="L417" s="119"/>
      <c r="M417" s="119"/>
      <c r="N417" s="119"/>
      <c r="O417" s="119"/>
      <c r="P417" s="119"/>
      <c r="AF417" s="27">
        <f t="shared" si="24"/>
        <v>0</v>
      </c>
      <c r="AG417" s="27">
        <f t="shared" si="25"/>
        <v>0</v>
      </c>
      <c r="AH417" s="27">
        <f t="shared" si="26"/>
        <v>0</v>
      </c>
      <c r="AI417" s="27">
        <f t="shared" si="27"/>
        <v>0</v>
      </c>
      <c r="AJ417" s="27">
        <f t="shared" si="28"/>
        <v>9999</v>
      </c>
      <c r="AK417" s="27">
        <f t="shared" si="29"/>
        <v>9999</v>
      </c>
      <c r="AL417" s="27">
        <f t="shared" si="30"/>
        <v>9999</v>
      </c>
      <c r="AM417" s="27">
        <f t="shared" si="31"/>
        <v>9999</v>
      </c>
    </row>
    <row r="418" spans="1:39" ht="35.1" customHeight="1">
      <c r="A418" s="119" t="s">
        <v>498</v>
      </c>
      <c r="B418" s="119" t="s">
        <v>4055</v>
      </c>
      <c r="C418" s="119" t="s">
        <v>654</v>
      </c>
      <c r="D418" s="119" t="s">
        <v>19</v>
      </c>
      <c r="E418" s="119" t="s">
        <v>12</v>
      </c>
      <c r="F418" s="121">
        <v>1</v>
      </c>
      <c r="G418" s="121">
        <v>3</v>
      </c>
      <c r="H418" s="121">
        <v>0</v>
      </c>
      <c r="I418" s="119" t="s">
        <v>654</v>
      </c>
      <c r="J418" s="119"/>
      <c r="K418" s="119" t="s">
        <v>3984</v>
      </c>
      <c r="L418" s="119"/>
      <c r="M418" s="119" t="s">
        <v>654</v>
      </c>
      <c r="N418" s="119" t="s">
        <v>3985</v>
      </c>
      <c r="O418" s="119"/>
      <c r="P418" s="119"/>
      <c r="AF418" s="27">
        <f t="shared" si="24"/>
        <v>0</v>
      </c>
      <c r="AG418" s="27">
        <f t="shared" si="25"/>
        <v>0</v>
      </c>
      <c r="AH418" s="27">
        <f t="shared" si="26"/>
        <v>0</v>
      </c>
      <c r="AI418" s="27">
        <f t="shared" si="27"/>
        <v>0</v>
      </c>
      <c r="AJ418" s="27">
        <f t="shared" si="28"/>
        <v>9999</v>
      </c>
      <c r="AK418" s="27">
        <f t="shared" si="29"/>
        <v>9999</v>
      </c>
      <c r="AL418" s="27">
        <f t="shared" si="30"/>
        <v>9999</v>
      </c>
      <c r="AM418" s="27">
        <f t="shared" si="31"/>
        <v>9999</v>
      </c>
    </row>
    <row r="419" spans="1:39" ht="35.1" customHeight="1">
      <c r="A419" s="119" t="s">
        <v>498</v>
      </c>
      <c r="B419" s="119" t="s">
        <v>4056</v>
      </c>
      <c r="C419" s="119" t="s">
        <v>697</v>
      </c>
      <c r="D419" s="119" t="s">
        <v>19</v>
      </c>
      <c r="E419" s="119" t="s">
        <v>12</v>
      </c>
      <c r="F419" s="121">
        <v>2</v>
      </c>
      <c r="G419" s="121">
        <v>3</v>
      </c>
      <c r="H419" s="121">
        <v>0</v>
      </c>
      <c r="I419" s="119" t="s">
        <v>697</v>
      </c>
      <c r="J419" s="119"/>
      <c r="K419" s="119" t="s">
        <v>4057</v>
      </c>
      <c r="L419" s="119"/>
      <c r="M419" s="119" t="s">
        <v>697</v>
      </c>
      <c r="N419" s="119" t="s">
        <v>4058</v>
      </c>
      <c r="O419" s="119" t="s">
        <v>4059</v>
      </c>
      <c r="P419" s="119" t="s">
        <v>4060</v>
      </c>
      <c r="AF419" s="27">
        <f t="shared" si="24"/>
        <v>0</v>
      </c>
      <c r="AG419" s="27">
        <f t="shared" si="25"/>
        <v>0</v>
      </c>
      <c r="AH419" s="27">
        <f t="shared" si="26"/>
        <v>0</v>
      </c>
      <c r="AI419" s="27">
        <f t="shared" si="27"/>
        <v>0</v>
      </c>
      <c r="AJ419" s="27">
        <f t="shared" si="28"/>
        <v>9999</v>
      </c>
      <c r="AK419" s="27">
        <f t="shared" si="29"/>
        <v>9999</v>
      </c>
      <c r="AL419" s="27">
        <f t="shared" si="30"/>
        <v>9999</v>
      </c>
      <c r="AM419" s="27">
        <f t="shared" si="31"/>
        <v>9999</v>
      </c>
    </row>
    <row r="420" spans="1:39" ht="35.1" customHeight="1">
      <c r="A420" s="119" t="s">
        <v>498</v>
      </c>
      <c r="B420" s="119" t="s">
        <v>4061</v>
      </c>
      <c r="C420" s="119" t="s">
        <v>2175</v>
      </c>
      <c r="D420" s="119" t="s">
        <v>19</v>
      </c>
      <c r="E420" s="119" t="s">
        <v>12</v>
      </c>
      <c r="F420" s="121">
        <v>3</v>
      </c>
      <c r="G420" s="121">
        <v>2</v>
      </c>
      <c r="H420" s="121">
        <v>0</v>
      </c>
      <c r="I420" s="119" t="s">
        <v>2175</v>
      </c>
      <c r="J420" s="119"/>
      <c r="K420" s="119" t="s">
        <v>4062</v>
      </c>
      <c r="L420" s="119"/>
      <c r="M420" s="119" t="s">
        <v>2175</v>
      </c>
      <c r="N420" s="119" t="s">
        <v>4063</v>
      </c>
      <c r="O420" s="119" t="s">
        <v>4064</v>
      </c>
      <c r="P420" s="119" t="s">
        <v>4065</v>
      </c>
      <c r="AF420" s="27">
        <f t="shared" si="24"/>
        <v>0</v>
      </c>
      <c r="AG420" s="27">
        <f t="shared" si="25"/>
        <v>0</v>
      </c>
      <c r="AH420" s="27">
        <f t="shared" si="26"/>
        <v>0</v>
      </c>
      <c r="AI420" s="27">
        <f t="shared" si="27"/>
        <v>0</v>
      </c>
      <c r="AJ420" s="27">
        <f t="shared" si="28"/>
        <v>9999</v>
      </c>
      <c r="AK420" s="27">
        <f t="shared" si="29"/>
        <v>9999</v>
      </c>
      <c r="AL420" s="27">
        <f t="shared" si="30"/>
        <v>9999</v>
      </c>
      <c r="AM420" s="27">
        <f t="shared" si="31"/>
        <v>9999</v>
      </c>
    </row>
    <row r="421" spans="1:39" ht="35.1" customHeight="1">
      <c r="A421" s="119" t="s">
        <v>498</v>
      </c>
      <c r="B421" s="119" t="s">
        <v>4066</v>
      </c>
      <c r="C421" s="119" t="s">
        <v>1914</v>
      </c>
      <c r="D421" s="119" t="s">
        <v>19</v>
      </c>
      <c r="E421" s="119" t="s">
        <v>12</v>
      </c>
      <c r="F421" s="121">
        <v>4</v>
      </c>
      <c r="G421" s="121">
        <v>2</v>
      </c>
      <c r="H421" s="121">
        <v>0</v>
      </c>
      <c r="I421" s="119" t="s">
        <v>1914</v>
      </c>
      <c r="J421" s="119"/>
      <c r="K421" s="119" t="s">
        <v>4067</v>
      </c>
      <c r="L421" s="119"/>
      <c r="M421" s="119" t="s">
        <v>1914</v>
      </c>
      <c r="N421" s="119" t="s">
        <v>4068</v>
      </c>
      <c r="O421" s="119"/>
      <c r="P421" s="119"/>
      <c r="AF421" s="27">
        <f t="shared" si="24"/>
        <v>0</v>
      </c>
      <c r="AG421" s="27">
        <f t="shared" si="25"/>
        <v>0</v>
      </c>
      <c r="AH421" s="27">
        <f t="shared" si="26"/>
        <v>0</v>
      </c>
      <c r="AI421" s="27">
        <f t="shared" si="27"/>
        <v>0</v>
      </c>
      <c r="AJ421" s="27">
        <f t="shared" si="28"/>
        <v>9999</v>
      </c>
      <c r="AK421" s="27">
        <f t="shared" si="29"/>
        <v>9999</v>
      </c>
      <c r="AL421" s="27">
        <f t="shared" si="30"/>
        <v>9999</v>
      </c>
      <c r="AM421" s="27">
        <f t="shared" si="31"/>
        <v>9999</v>
      </c>
    </row>
    <row r="422" spans="1:39" ht="35.1" customHeight="1">
      <c r="A422" s="119" t="s">
        <v>498</v>
      </c>
      <c r="B422" s="119" t="s">
        <v>4069</v>
      </c>
      <c r="C422" s="119" t="s">
        <v>4070</v>
      </c>
      <c r="D422" s="119" t="s">
        <v>19</v>
      </c>
      <c r="E422" s="119" t="s">
        <v>3571</v>
      </c>
      <c r="F422" s="121">
        <v>5</v>
      </c>
      <c r="G422" s="121">
        <v>0</v>
      </c>
      <c r="H422" s="121">
        <v>0</v>
      </c>
      <c r="I422" s="119"/>
      <c r="J422" s="119"/>
      <c r="K422" s="119"/>
      <c r="L422" s="119"/>
      <c r="M422" s="119"/>
      <c r="N422" s="119"/>
      <c r="O422" s="119"/>
      <c r="P422" s="119"/>
      <c r="AF422" s="27">
        <f t="shared" si="24"/>
        <v>0</v>
      </c>
      <c r="AG422" s="27">
        <f t="shared" si="25"/>
        <v>0</v>
      </c>
      <c r="AH422" s="27">
        <f t="shared" si="26"/>
        <v>0</v>
      </c>
      <c r="AI422" s="27">
        <f t="shared" si="27"/>
        <v>0</v>
      </c>
      <c r="AJ422" s="27">
        <f t="shared" si="28"/>
        <v>9999</v>
      </c>
      <c r="AK422" s="27">
        <f t="shared" si="29"/>
        <v>9999</v>
      </c>
      <c r="AL422" s="27">
        <f t="shared" si="30"/>
        <v>9999</v>
      </c>
      <c r="AM422" s="27">
        <f t="shared" si="31"/>
        <v>9999</v>
      </c>
    </row>
    <row r="423" spans="1:39" ht="35.1" customHeight="1">
      <c r="A423" s="119" t="s">
        <v>498</v>
      </c>
      <c r="B423" s="119" t="s">
        <v>4071</v>
      </c>
      <c r="C423" s="119" t="s">
        <v>694</v>
      </c>
      <c r="D423" s="119" t="s">
        <v>14</v>
      </c>
      <c r="E423" s="119" t="s">
        <v>12</v>
      </c>
      <c r="F423" s="121">
        <v>1</v>
      </c>
      <c r="G423" s="121">
        <v>0</v>
      </c>
      <c r="H423" s="121">
        <v>3</v>
      </c>
      <c r="I423" s="119"/>
      <c r="J423" s="119" t="s">
        <v>694</v>
      </c>
      <c r="K423" s="119"/>
      <c r="L423" s="119" t="s">
        <v>4072</v>
      </c>
      <c r="M423" s="119" t="s">
        <v>694</v>
      </c>
      <c r="N423" s="119" t="s">
        <v>4073</v>
      </c>
      <c r="O423" s="119"/>
      <c r="P423" s="119"/>
      <c r="AF423" s="27">
        <f t="shared" si="24"/>
        <v>0</v>
      </c>
      <c r="AG423" s="27">
        <f t="shared" si="25"/>
        <v>0</v>
      </c>
      <c r="AH423" s="27">
        <f t="shared" si="26"/>
        <v>0</v>
      </c>
      <c r="AI423" s="27">
        <f t="shared" si="27"/>
        <v>0</v>
      </c>
      <c r="AJ423" s="27">
        <f t="shared" si="28"/>
        <v>9999</v>
      </c>
      <c r="AK423" s="27">
        <f t="shared" si="29"/>
        <v>9999</v>
      </c>
      <c r="AL423" s="27">
        <f t="shared" si="30"/>
        <v>9999</v>
      </c>
      <c r="AM423" s="27">
        <f t="shared" si="31"/>
        <v>9999</v>
      </c>
    </row>
    <row r="424" spans="1:39" ht="35.1" customHeight="1">
      <c r="A424" s="119" t="s">
        <v>498</v>
      </c>
      <c r="B424" s="119" t="s">
        <v>4074</v>
      </c>
      <c r="C424" s="119" t="s">
        <v>652</v>
      </c>
      <c r="D424" s="119" t="s">
        <v>14</v>
      </c>
      <c r="E424" s="119" t="s">
        <v>12</v>
      </c>
      <c r="F424" s="121">
        <v>2</v>
      </c>
      <c r="G424" s="121">
        <v>0</v>
      </c>
      <c r="H424" s="121">
        <v>3</v>
      </c>
      <c r="I424" s="119"/>
      <c r="J424" s="119" t="s">
        <v>652</v>
      </c>
      <c r="K424" s="119"/>
      <c r="L424" s="119" t="s">
        <v>4000</v>
      </c>
      <c r="M424" s="119" t="s">
        <v>652</v>
      </c>
      <c r="N424" s="119" t="s">
        <v>4001</v>
      </c>
      <c r="O424" s="119"/>
      <c r="P424" s="119"/>
      <c r="AF424" s="27">
        <f t="shared" si="24"/>
        <v>0</v>
      </c>
      <c r="AG424" s="27">
        <f t="shared" si="25"/>
        <v>0</v>
      </c>
      <c r="AH424" s="27">
        <f t="shared" si="26"/>
        <v>0</v>
      </c>
      <c r="AI424" s="27">
        <f t="shared" si="27"/>
        <v>0</v>
      </c>
      <c r="AJ424" s="27">
        <f t="shared" si="28"/>
        <v>9999</v>
      </c>
      <c r="AK424" s="27">
        <f t="shared" si="29"/>
        <v>9999</v>
      </c>
      <c r="AL424" s="27">
        <f t="shared" si="30"/>
        <v>9999</v>
      </c>
      <c r="AM424" s="27">
        <f t="shared" si="31"/>
        <v>9999</v>
      </c>
    </row>
    <row r="425" spans="1:39" ht="35.1" customHeight="1">
      <c r="A425" s="119" t="s">
        <v>498</v>
      </c>
      <c r="B425" s="119" t="s">
        <v>4075</v>
      </c>
      <c r="C425" s="119" t="s">
        <v>695</v>
      </c>
      <c r="D425" s="119" t="s">
        <v>14</v>
      </c>
      <c r="E425" s="119" t="s">
        <v>12</v>
      </c>
      <c r="F425" s="121">
        <v>3</v>
      </c>
      <c r="G425" s="121">
        <v>0</v>
      </c>
      <c r="H425" s="121">
        <v>2</v>
      </c>
      <c r="I425" s="119"/>
      <c r="J425" s="119" t="s">
        <v>695</v>
      </c>
      <c r="K425" s="119"/>
      <c r="L425" s="119" t="s">
        <v>4076</v>
      </c>
      <c r="M425" s="119" t="s">
        <v>695</v>
      </c>
      <c r="N425" s="119"/>
      <c r="O425" s="119"/>
      <c r="P425" s="119"/>
      <c r="AF425" s="27">
        <f t="shared" si="24"/>
        <v>0</v>
      </c>
      <c r="AG425" s="27">
        <f t="shared" si="25"/>
        <v>0</v>
      </c>
      <c r="AH425" s="27">
        <f t="shared" si="26"/>
        <v>0</v>
      </c>
      <c r="AI425" s="27">
        <f t="shared" si="27"/>
        <v>0</v>
      </c>
      <c r="AJ425" s="27">
        <f t="shared" si="28"/>
        <v>9999</v>
      </c>
      <c r="AK425" s="27">
        <f t="shared" si="29"/>
        <v>9999</v>
      </c>
      <c r="AL425" s="27">
        <f t="shared" si="30"/>
        <v>9999</v>
      </c>
      <c r="AM425" s="27">
        <f t="shared" si="31"/>
        <v>9999</v>
      </c>
    </row>
    <row r="426" spans="1:39" ht="35.1" customHeight="1">
      <c r="A426" s="119" t="s">
        <v>498</v>
      </c>
      <c r="B426" s="119" t="s">
        <v>4077</v>
      </c>
      <c r="C426" s="119" t="s">
        <v>696</v>
      </c>
      <c r="D426" s="119" t="s">
        <v>14</v>
      </c>
      <c r="E426" s="119" t="s">
        <v>12</v>
      </c>
      <c r="F426" s="121">
        <v>4</v>
      </c>
      <c r="G426" s="121">
        <v>0</v>
      </c>
      <c r="H426" s="121">
        <v>2</v>
      </c>
      <c r="I426" s="119"/>
      <c r="J426" s="119" t="s">
        <v>696</v>
      </c>
      <c r="K426" s="119"/>
      <c r="L426" s="119" t="s">
        <v>4078</v>
      </c>
      <c r="M426" s="119" t="s">
        <v>696</v>
      </c>
      <c r="N426" s="119" t="s">
        <v>4079</v>
      </c>
      <c r="O426" s="119"/>
      <c r="P426" s="119"/>
      <c r="AF426" s="27">
        <f t="shared" si="24"/>
        <v>0</v>
      </c>
      <c r="AG426" s="27">
        <f t="shared" si="25"/>
        <v>0</v>
      </c>
      <c r="AH426" s="27">
        <f t="shared" si="26"/>
        <v>0</v>
      </c>
      <c r="AI426" s="27">
        <f t="shared" si="27"/>
        <v>0</v>
      </c>
      <c r="AJ426" s="27">
        <f t="shared" si="28"/>
        <v>9999</v>
      </c>
      <c r="AK426" s="27">
        <f t="shared" si="29"/>
        <v>9999</v>
      </c>
      <c r="AL426" s="27">
        <f t="shared" si="30"/>
        <v>9999</v>
      </c>
      <c r="AM426" s="27">
        <f t="shared" si="31"/>
        <v>9999</v>
      </c>
    </row>
    <row r="427" spans="1:39" ht="35.1" customHeight="1">
      <c r="A427" s="119" t="s">
        <v>498</v>
      </c>
      <c r="B427" s="119" t="s">
        <v>4080</v>
      </c>
      <c r="C427" s="119" t="s">
        <v>4081</v>
      </c>
      <c r="D427" s="119" t="s">
        <v>14</v>
      </c>
      <c r="E427" s="119" t="s">
        <v>3571</v>
      </c>
      <c r="F427" s="121">
        <v>5</v>
      </c>
      <c r="G427" s="121">
        <v>0</v>
      </c>
      <c r="H427" s="121">
        <v>0</v>
      </c>
      <c r="I427" s="119"/>
      <c r="J427" s="119"/>
      <c r="K427" s="119"/>
      <c r="L427" s="119"/>
      <c r="M427" s="119"/>
      <c r="N427" s="119"/>
      <c r="O427" s="119"/>
      <c r="P427" s="119"/>
      <c r="AF427" s="27">
        <f t="shared" si="24"/>
        <v>0</v>
      </c>
      <c r="AG427" s="27">
        <f t="shared" si="25"/>
        <v>0</v>
      </c>
      <c r="AH427" s="27">
        <f t="shared" si="26"/>
        <v>0</v>
      </c>
      <c r="AI427" s="27">
        <f t="shared" si="27"/>
        <v>0</v>
      </c>
      <c r="AJ427" s="27">
        <f t="shared" si="28"/>
        <v>9999</v>
      </c>
      <c r="AK427" s="27">
        <f t="shared" si="29"/>
        <v>9999</v>
      </c>
      <c r="AL427" s="27">
        <f t="shared" si="30"/>
        <v>9999</v>
      </c>
      <c r="AM427" s="27">
        <f t="shared" si="31"/>
        <v>9999</v>
      </c>
    </row>
    <row r="428" spans="1:39" ht="35.1" customHeight="1">
      <c r="A428" s="119" t="s">
        <v>699</v>
      </c>
      <c r="B428" s="119" t="s">
        <v>4082</v>
      </c>
      <c r="C428" s="119" t="s">
        <v>710</v>
      </c>
      <c r="D428" s="119" t="s">
        <v>19</v>
      </c>
      <c r="E428" s="119" t="s">
        <v>12</v>
      </c>
      <c r="F428" s="121">
        <v>1</v>
      </c>
      <c r="G428" s="121">
        <v>3</v>
      </c>
      <c r="H428" s="121">
        <v>0</v>
      </c>
      <c r="I428" s="119" t="s">
        <v>710</v>
      </c>
      <c r="J428" s="119"/>
      <c r="K428" s="119" t="s">
        <v>4083</v>
      </c>
      <c r="L428" s="119"/>
      <c r="M428" s="119" t="s">
        <v>710</v>
      </c>
      <c r="N428" s="119" t="s">
        <v>4084</v>
      </c>
      <c r="O428" s="119" t="s">
        <v>4085</v>
      </c>
      <c r="P428" s="119"/>
      <c r="AF428" s="27">
        <f t="shared" si="24"/>
        <v>0</v>
      </c>
      <c r="AG428" s="27">
        <f t="shared" si="25"/>
        <v>0</v>
      </c>
      <c r="AH428" s="27">
        <f t="shared" si="26"/>
        <v>0</v>
      </c>
      <c r="AI428" s="27">
        <f t="shared" si="27"/>
        <v>0</v>
      </c>
      <c r="AJ428" s="27">
        <f t="shared" si="28"/>
        <v>9999</v>
      </c>
      <c r="AK428" s="27">
        <f t="shared" si="29"/>
        <v>9999</v>
      </c>
      <c r="AL428" s="27">
        <f t="shared" si="30"/>
        <v>9999</v>
      </c>
      <c r="AM428" s="27">
        <f t="shared" si="31"/>
        <v>9999</v>
      </c>
    </row>
    <row r="429" spans="1:39" ht="35.1" customHeight="1">
      <c r="A429" s="119" t="s">
        <v>699</v>
      </c>
      <c r="B429" s="119" t="s">
        <v>4086</v>
      </c>
      <c r="C429" s="119" t="s">
        <v>711</v>
      </c>
      <c r="D429" s="119" t="s">
        <v>19</v>
      </c>
      <c r="E429" s="119" t="s">
        <v>12</v>
      </c>
      <c r="F429" s="121">
        <v>2</v>
      </c>
      <c r="G429" s="121">
        <v>3</v>
      </c>
      <c r="H429" s="121">
        <v>0</v>
      </c>
      <c r="I429" s="119" t="s">
        <v>711</v>
      </c>
      <c r="J429" s="119"/>
      <c r="K429" s="119" t="s">
        <v>4087</v>
      </c>
      <c r="L429" s="119"/>
      <c r="M429" s="119" t="s">
        <v>711</v>
      </c>
      <c r="N429" s="119" t="s">
        <v>4088</v>
      </c>
      <c r="O429" s="119"/>
      <c r="P429" s="119"/>
      <c r="AF429" s="27">
        <f t="shared" si="24"/>
        <v>0</v>
      </c>
      <c r="AG429" s="27">
        <f t="shared" si="25"/>
        <v>0</v>
      </c>
      <c r="AH429" s="27">
        <f t="shared" si="26"/>
        <v>0</v>
      </c>
      <c r="AI429" s="27">
        <f t="shared" si="27"/>
        <v>0</v>
      </c>
      <c r="AJ429" s="27">
        <f t="shared" si="28"/>
        <v>9999</v>
      </c>
      <c r="AK429" s="27">
        <f t="shared" si="29"/>
        <v>9999</v>
      </c>
      <c r="AL429" s="27">
        <f t="shared" si="30"/>
        <v>9999</v>
      </c>
      <c r="AM429" s="27">
        <f t="shared" si="31"/>
        <v>9999</v>
      </c>
    </row>
    <row r="430" spans="1:39" ht="35.1" customHeight="1">
      <c r="A430" s="119" t="s">
        <v>699</v>
      </c>
      <c r="B430" s="119" t="s">
        <v>4089</v>
      </c>
      <c r="C430" s="119" t="s">
        <v>2176</v>
      </c>
      <c r="D430" s="119" t="s">
        <v>19</v>
      </c>
      <c r="E430" s="119" t="s">
        <v>12</v>
      </c>
      <c r="F430" s="121">
        <v>3</v>
      </c>
      <c r="G430" s="121">
        <v>2</v>
      </c>
      <c r="H430" s="121">
        <v>0</v>
      </c>
      <c r="I430" s="119" t="s">
        <v>2176</v>
      </c>
      <c r="J430" s="119"/>
      <c r="K430" s="119" t="s">
        <v>4090</v>
      </c>
      <c r="L430" s="119"/>
      <c r="M430" s="119" t="s">
        <v>2176</v>
      </c>
      <c r="N430" s="119" t="s">
        <v>4091</v>
      </c>
      <c r="O430" s="119"/>
      <c r="P430" s="119"/>
      <c r="AF430" s="27">
        <f t="shared" si="24"/>
        <v>0</v>
      </c>
      <c r="AG430" s="27">
        <f t="shared" si="25"/>
        <v>0</v>
      </c>
      <c r="AH430" s="27">
        <f t="shared" si="26"/>
        <v>0</v>
      </c>
      <c r="AI430" s="27">
        <f t="shared" si="27"/>
        <v>0</v>
      </c>
      <c r="AJ430" s="27">
        <f t="shared" si="28"/>
        <v>9999</v>
      </c>
      <c r="AK430" s="27">
        <f t="shared" si="29"/>
        <v>9999</v>
      </c>
      <c r="AL430" s="27">
        <f t="shared" si="30"/>
        <v>9999</v>
      </c>
      <c r="AM430" s="27">
        <f t="shared" si="31"/>
        <v>9999</v>
      </c>
    </row>
    <row r="431" spans="1:39" ht="35.1" customHeight="1">
      <c r="A431" s="119" t="s">
        <v>699</v>
      </c>
      <c r="B431" s="119" t="s">
        <v>4092</v>
      </c>
      <c r="C431" s="119" t="s">
        <v>2177</v>
      </c>
      <c r="D431" s="119" t="s">
        <v>19</v>
      </c>
      <c r="E431" s="119" t="s">
        <v>12</v>
      </c>
      <c r="F431" s="121">
        <v>4</v>
      </c>
      <c r="G431" s="121">
        <v>2</v>
      </c>
      <c r="H431" s="121">
        <v>0</v>
      </c>
      <c r="I431" s="119" t="s">
        <v>2177</v>
      </c>
      <c r="J431" s="119"/>
      <c r="K431" s="119" t="s">
        <v>4093</v>
      </c>
      <c r="L431" s="119"/>
      <c r="M431" s="119" t="s">
        <v>2177</v>
      </c>
      <c r="N431" s="119" t="s">
        <v>4094</v>
      </c>
      <c r="O431" s="119"/>
      <c r="P431" s="119"/>
      <c r="AF431" s="27">
        <f t="shared" si="24"/>
        <v>0</v>
      </c>
      <c r="AG431" s="27">
        <f t="shared" si="25"/>
        <v>0</v>
      </c>
      <c r="AH431" s="27">
        <f t="shared" si="26"/>
        <v>0</v>
      </c>
      <c r="AI431" s="27">
        <f t="shared" si="27"/>
        <v>0</v>
      </c>
      <c r="AJ431" s="27">
        <f t="shared" si="28"/>
        <v>9999</v>
      </c>
      <c r="AK431" s="27">
        <f t="shared" si="29"/>
        <v>9999</v>
      </c>
      <c r="AL431" s="27">
        <f t="shared" si="30"/>
        <v>9999</v>
      </c>
      <c r="AM431" s="27">
        <f t="shared" si="31"/>
        <v>9999</v>
      </c>
    </row>
    <row r="432" spans="1:39" ht="35.1" customHeight="1">
      <c r="A432" s="119" t="s">
        <v>699</v>
      </c>
      <c r="B432" s="119" t="s">
        <v>4095</v>
      </c>
      <c r="C432" s="119" t="s">
        <v>4096</v>
      </c>
      <c r="D432" s="119" t="s">
        <v>19</v>
      </c>
      <c r="E432" s="119" t="s">
        <v>3571</v>
      </c>
      <c r="F432" s="121">
        <v>5</v>
      </c>
      <c r="G432" s="121">
        <v>0</v>
      </c>
      <c r="H432" s="121">
        <v>0</v>
      </c>
      <c r="I432" s="119"/>
      <c r="J432" s="119"/>
      <c r="K432" s="119"/>
      <c r="L432" s="119"/>
      <c r="M432" s="119"/>
      <c r="N432" s="119"/>
      <c r="O432" s="119"/>
      <c r="P432" s="119"/>
      <c r="AF432" s="27">
        <f t="shared" si="24"/>
        <v>0</v>
      </c>
      <c r="AG432" s="27">
        <f t="shared" si="25"/>
        <v>0</v>
      </c>
      <c r="AH432" s="27">
        <f t="shared" si="26"/>
        <v>0</v>
      </c>
      <c r="AI432" s="27">
        <f t="shared" si="27"/>
        <v>0</v>
      </c>
      <c r="AJ432" s="27">
        <f t="shared" si="28"/>
        <v>9999</v>
      </c>
      <c r="AK432" s="27">
        <f t="shared" si="29"/>
        <v>9999</v>
      </c>
      <c r="AL432" s="27">
        <f t="shared" si="30"/>
        <v>9999</v>
      </c>
      <c r="AM432" s="27">
        <f t="shared" si="31"/>
        <v>9999</v>
      </c>
    </row>
    <row r="433" spans="1:39" ht="35.1" customHeight="1">
      <c r="A433" s="119" t="s">
        <v>699</v>
      </c>
      <c r="B433" s="119" t="s">
        <v>4097</v>
      </c>
      <c r="C433" s="119" t="s">
        <v>708</v>
      </c>
      <c r="D433" s="119" t="s">
        <v>14</v>
      </c>
      <c r="E433" s="119" t="s">
        <v>12</v>
      </c>
      <c r="F433" s="121">
        <v>1</v>
      </c>
      <c r="G433" s="121">
        <v>0</v>
      </c>
      <c r="H433" s="121">
        <v>3</v>
      </c>
      <c r="I433" s="119"/>
      <c r="J433" s="119" t="s">
        <v>708</v>
      </c>
      <c r="K433" s="119"/>
      <c r="L433" s="119" t="s">
        <v>4098</v>
      </c>
      <c r="M433" s="119" t="s">
        <v>708</v>
      </c>
      <c r="N433" s="119" t="s">
        <v>4099</v>
      </c>
      <c r="O433" s="119"/>
      <c r="P433" s="119"/>
      <c r="AF433" s="27">
        <f t="shared" si="24"/>
        <v>0</v>
      </c>
      <c r="AG433" s="27">
        <f t="shared" si="25"/>
        <v>0</v>
      </c>
      <c r="AH433" s="27">
        <f t="shared" si="26"/>
        <v>0</v>
      </c>
      <c r="AI433" s="27">
        <f t="shared" si="27"/>
        <v>0</v>
      </c>
      <c r="AJ433" s="27">
        <f t="shared" si="28"/>
        <v>9999</v>
      </c>
      <c r="AK433" s="27">
        <f t="shared" si="29"/>
        <v>9999</v>
      </c>
      <c r="AL433" s="27">
        <f t="shared" si="30"/>
        <v>9999</v>
      </c>
      <c r="AM433" s="27">
        <f t="shared" si="31"/>
        <v>9999</v>
      </c>
    </row>
    <row r="434" spans="1:39" ht="35.1" customHeight="1">
      <c r="A434" s="119" t="s">
        <v>699</v>
      </c>
      <c r="B434" s="119" t="s">
        <v>4100</v>
      </c>
      <c r="C434" s="119" t="s">
        <v>601</v>
      </c>
      <c r="D434" s="119" t="s">
        <v>14</v>
      </c>
      <c r="E434" s="119" t="s">
        <v>12</v>
      </c>
      <c r="F434" s="121">
        <v>2</v>
      </c>
      <c r="G434" s="121">
        <v>0</v>
      </c>
      <c r="H434" s="121">
        <v>3</v>
      </c>
      <c r="I434" s="119"/>
      <c r="J434" s="119" t="s">
        <v>601</v>
      </c>
      <c r="K434" s="119"/>
      <c r="L434" s="119" t="s">
        <v>3919</v>
      </c>
      <c r="M434" s="119" t="s">
        <v>601</v>
      </c>
      <c r="N434" s="119"/>
      <c r="O434" s="119"/>
      <c r="P434" s="119"/>
      <c r="AF434" s="27">
        <f t="shared" si="24"/>
        <v>0</v>
      </c>
      <c r="AG434" s="27">
        <f t="shared" si="25"/>
        <v>0</v>
      </c>
      <c r="AH434" s="27">
        <f t="shared" si="26"/>
        <v>0</v>
      </c>
      <c r="AI434" s="27">
        <f t="shared" si="27"/>
        <v>0</v>
      </c>
      <c r="AJ434" s="27">
        <f t="shared" si="28"/>
        <v>9999</v>
      </c>
      <c r="AK434" s="27">
        <f t="shared" si="29"/>
        <v>9999</v>
      </c>
      <c r="AL434" s="27">
        <f t="shared" si="30"/>
        <v>9999</v>
      </c>
      <c r="AM434" s="27">
        <f t="shared" si="31"/>
        <v>9999</v>
      </c>
    </row>
    <row r="435" spans="1:39" ht="35.1" customHeight="1">
      <c r="A435" s="119" t="s">
        <v>699</v>
      </c>
      <c r="B435" s="119" t="s">
        <v>4101</v>
      </c>
      <c r="C435" s="119" t="s">
        <v>54</v>
      </c>
      <c r="D435" s="119" t="s">
        <v>14</v>
      </c>
      <c r="E435" s="119" t="s">
        <v>12</v>
      </c>
      <c r="F435" s="121">
        <v>3</v>
      </c>
      <c r="G435" s="121">
        <v>0</v>
      </c>
      <c r="H435" s="121">
        <v>2</v>
      </c>
      <c r="I435" s="119"/>
      <c r="J435" s="119" t="s">
        <v>54</v>
      </c>
      <c r="K435" s="119"/>
      <c r="L435" s="119" t="s">
        <v>3875</v>
      </c>
      <c r="M435" s="119" t="s">
        <v>54</v>
      </c>
      <c r="N435" s="119"/>
      <c r="O435" s="119"/>
      <c r="P435" s="119"/>
      <c r="AF435" s="27">
        <f t="shared" si="24"/>
        <v>0</v>
      </c>
      <c r="AG435" s="27">
        <f t="shared" si="25"/>
        <v>0</v>
      </c>
      <c r="AH435" s="27">
        <f t="shared" si="26"/>
        <v>0</v>
      </c>
      <c r="AI435" s="27">
        <f t="shared" si="27"/>
        <v>0</v>
      </c>
      <c r="AJ435" s="27">
        <f t="shared" si="28"/>
        <v>9999</v>
      </c>
      <c r="AK435" s="27">
        <f t="shared" si="29"/>
        <v>9999</v>
      </c>
      <c r="AL435" s="27">
        <f t="shared" si="30"/>
        <v>9999</v>
      </c>
      <c r="AM435" s="27">
        <f t="shared" si="31"/>
        <v>9999</v>
      </c>
    </row>
    <row r="436" spans="1:39" ht="35.1" customHeight="1">
      <c r="A436" s="119" t="s">
        <v>699</v>
      </c>
      <c r="B436" s="119" t="s">
        <v>4102</v>
      </c>
      <c r="C436" s="119" t="s">
        <v>709</v>
      </c>
      <c r="D436" s="119" t="s">
        <v>14</v>
      </c>
      <c r="E436" s="119" t="s">
        <v>12</v>
      </c>
      <c r="F436" s="121">
        <v>4</v>
      </c>
      <c r="G436" s="121">
        <v>0</v>
      </c>
      <c r="H436" s="121">
        <v>2</v>
      </c>
      <c r="I436" s="119"/>
      <c r="J436" s="119" t="s">
        <v>709</v>
      </c>
      <c r="K436" s="119"/>
      <c r="L436" s="119" t="s">
        <v>4103</v>
      </c>
      <c r="M436" s="119" t="s">
        <v>709</v>
      </c>
      <c r="N436" s="119"/>
      <c r="O436" s="119"/>
      <c r="P436" s="119"/>
      <c r="AF436" s="27">
        <f t="shared" si="24"/>
        <v>0</v>
      </c>
      <c r="AG436" s="27">
        <f t="shared" si="25"/>
        <v>0</v>
      </c>
      <c r="AH436" s="27">
        <f t="shared" si="26"/>
        <v>0</v>
      </c>
      <c r="AI436" s="27">
        <f t="shared" si="27"/>
        <v>0</v>
      </c>
      <c r="AJ436" s="27">
        <f t="shared" si="28"/>
        <v>9999</v>
      </c>
      <c r="AK436" s="27">
        <f t="shared" si="29"/>
        <v>9999</v>
      </c>
      <c r="AL436" s="27">
        <f t="shared" si="30"/>
        <v>9999</v>
      </c>
      <c r="AM436" s="27">
        <f t="shared" si="31"/>
        <v>9999</v>
      </c>
    </row>
    <row r="437" spans="1:39" ht="35.1" customHeight="1">
      <c r="A437" s="119" t="s">
        <v>699</v>
      </c>
      <c r="B437" s="119" t="s">
        <v>4104</v>
      </c>
      <c r="C437" s="119" t="s">
        <v>4105</v>
      </c>
      <c r="D437" s="119" t="s">
        <v>14</v>
      </c>
      <c r="E437" s="119" t="s">
        <v>3571</v>
      </c>
      <c r="F437" s="121">
        <v>5</v>
      </c>
      <c r="G437" s="121">
        <v>0</v>
      </c>
      <c r="H437" s="121">
        <v>0</v>
      </c>
      <c r="I437" s="119"/>
      <c r="J437" s="119"/>
      <c r="K437" s="119"/>
      <c r="L437" s="119"/>
      <c r="M437" s="119"/>
      <c r="N437" s="119"/>
      <c r="O437" s="119"/>
      <c r="P437" s="119"/>
      <c r="AF437" s="27">
        <f t="shared" si="24"/>
        <v>0</v>
      </c>
      <c r="AG437" s="27">
        <f t="shared" si="25"/>
        <v>0</v>
      </c>
      <c r="AH437" s="27">
        <f t="shared" si="26"/>
        <v>0</v>
      </c>
      <c r="AI437" s="27">
        <f t="shared" si="27"/>
        <v>0</v>
      </c>
      <c r="AJ437" s="27">
        <f t="shared" si="28"/>
        <v>9999</v>
      </c>
      <c r="AK437" s="27">
        <f t="shared" si="29"/>
        <v>9999</v>
      </c>
      <c r="AL437" s="27">
        <f t="shared" si="30"/>
        <v>9999</v>
      </c>
      <c r="AM437" s="27">
        <f t="shared" si="31"/>
        <v>9999</v>
      </c>
    </row>
    <row r="438" spans="1:39" ht="35.1" customHeight="1">
      <c r="A438" s="119" t="s">
        <v>713</v>
      </c>
      <c r="B438" s="119" t="s">
        <v>4106</v>
      </c>
      <c r="C438" s="119" t="s">
        <v>725</v>
      </c>
      <c r="D438" s="119" t="s">
        <v>19</v>
      </c>
      <c r="E438" s="119" t="s">
        <v>12</v>
      </c>
      <c r="F438" s="121">
        <v>1</v>
      </c>
      <c r="G438" s="121">
        <v>3</v>
      </c>
      <c r="H438" s="121">
        <v>0</v>
      </c>
      <c r="I438" s="119" t="s">
        <v>725</v>
      </c>
      <c r="J438" s="119"/>
      <c r="K438" s="119" t="s">
        <v>4107</v>
      </c>
      <c r="L438" s="119"/>
      <c r="M438" s="119" t="s">
        <v>725</v>
      </c>
      <c r="N438" s="119" t="s">
        <v>2573</v>
      </c>
      <c r="O438" s="119" t="s">
        <v>4108</v>
      </c>
      <c r="P438" s="119"/>
      <c r="AF438" s="27">
        <f t="shared" si="24"/>
        <v>0</v>
      </c>
      <c r="AG438" s="27">
        <f t="shared" si="25"/>
        <v>0</v>
      </c>
      <c r="AH438" s="27">
        <f t="shared" si="26"/>
        <v>0</v>
      </c>
      <c r="AI438" s="27">
        <f t="shared" si="27"/>
        <v>0</v>
      </c>
      <c r="AJ438" s="27">
        <f t="shared" si="28"/>
        <v>9999</v>
      </c>
      <c r="AK438" s="27">
        <f t="shared" si="29"/>
        <v>9999</v>
      </c>
      <c r="AL438" s="27">
        <f t="shared" si="30"/>
        <v>9999</v>
      </c>
      <c r="AM438" s="27">
        <f t="shared" si="31"/>
        <v>9999</v>
      </c>
    </row>
    <row r="439" spans="1:39" ht="35.1" customHeight="1">
      <c r="A439" s="119" t="s">
        <v>713</v>
      </c>
      <c r="B439" s="119" t="s">
        <v>4109</v>
      </c>
      <c r="C439" s="119" t="s">
        <v>726</v>
      </c>
      <c r="D439" s="119" t="s">
        <v>19</v>
      </c>
      <c r="E439" s="119" t="s">
        <v>12</v>
      </c>
      <c r="F439" s="121">
        <v>2</v>
      </c>
      <c r="G439" s="121">
        <v>3</v>
      </c>
      <c r="H439" s="121">
        <v>0</v>
      </c>
      <c r="I439" s="119" t="s">
        <v>726</v>
      </c>
      <c r="J439" s="119"/>
      <c r="K439" s="119" t="s">
        <v>3664</v>
      </c>
      <c r="L439" s="119"/>
      <c r="M439" s="119" t="s">
        <v>726</v>
      </c>
      <c r="N439" s="119"/>
      <c r="O439" s="119"/>
      <c r="P439" s="119"/>
      <c r="AF439" s="27">
        <f t="shared" si="24"/>
        <v>0</v>
      </c>
      <c r="AG439" s="27">
        <f t="shared" si="25"/>
        <v>0</v>
      </c>
      <c r="AH439" s="27">
        <f t="shared" si="26"/>
        <v>0</v>
      </c>
      <c r="AI439" s="27">
        <f t="shared" si="27"/>
        <v>0</v>
      </c>
      <c r="AJ439" s="27">
        <f t="shared" si="28"/>
        <v>9999</v>
      </c>
      <c r="AK439" s="27">
        <f t="shared" si="29"/>
        <v>9999</v>
      </c>
      <c r="AL439" s="27">
        <f t="shared" si="30"/>
        <v>9999</v>
      </c>
      <c r="AM439" s="27">
        <f t="shared" si="31"/>
        <v>9999</v>
      </c>
    </row>
    <row r="440" spans="1:39" ht="35.1" customHeight="1">
      <c r="A440" s="119" t="s">
        <v>713</v>
      </c>
      <c r="B440" s="119" t="s">
        <v>4110</v>
      </c>
      <c r="C440" s="119" t="s">
        <v>914</v>
      </c>
      <c r="D440" s="119" t="s">
        <v>19</v>
      </c>
      <c r="E440" s="119" t="s">
        <v>12</v>
      </c>
      <c r="F440" s="121">
        <v>3</v>
      </c>
      <c r="G440" s="121">
        <v>2</v>
      </c>
      <c r="H440" s="121">
        <v>0</v>
      </c>
      <c r="I440" s="119" t="s">
        <v>914</v>
      </c>
      <c r="J440" s="119"/>
      <c r="K440" s="119" t="s">
        <v>4111</v>
      </c>
      <c r="L440" s="119"/>
      <c r="M440" s="119" t="s">
        <v>914</v>
      </c>
      <c r="N440" s="119"/>
      <c r="O440" s="119"/>
      <c r="P440" s="119"/>
      <c r="AF440" s="27">
        <f t="shared" si="24"/>
        <v>0</v>
      </c>
      <c r="AG440" s="27">
        <f t="shared" si="25"/>
        <v>0</v>
      </c>
      <c r="AH440" s="27">
        <f t="shared" si="26"/>
        <v>0</v>
      </c>
      <c r="AI440" s="27">
        <f t="shared" si="27"/>
        <v>0</v>
      </c>
      <c r="AJ440" s="27">
        <f t="shared" si="28"/>
        <v>9999</v>
      </c>
      <c r="AK440" s="27">
        <f t="shared" si="29"/>
        <v>9999</v>
      </c>
      <c r="AL440" s="27">
        <f t="shared" si="30"/>
        <v>9999</v>
      </c>
      <c r="AM440" s="27">
        <f t="shared" si="31"/>
        <v>9999</v>
      </c>
    </row>
    <row r="441" spans="1:39" ht="35.1" customHeight="1">
      <c r="A441" s="119" t="s">
        <v>713</v>
      </c>
      <c r="B441" s="119" t="s">
        <v>4112</v>
      </c>
      <c r="C441" s="119" t="s">
        <v>815</v>
      </c>
      <c r="D441" s="119" t="s">
        <v>19</v>
      </c>
      <c r="E441" s="119" t="s">
        <v>12</v>
      </c>
      <c r="F441" s="121">
        <v>4</v>
      </c>
      <c r="G441" s="121">
        <v>2</v>
      </c>
      <c r="H441" s="121">
        <v>0</v>
      </c>
      <c r="I441" s="119" t="s">
        <v>815</v>
      </c>
      <c r="J441" s="119"/>
      <c r="K441" s="119" t="s">
        <v>4113</v>
      </c>
      <c r="L441" s="119"/>
      <c r="M441" s="119" t="s">
        <v>815</v>
      </c>
      <c r="N441" s="119" t="s">
        <v>4114</v>
      </c>
      <c r="O441" s="119"/>
      <c r="P441" s="119"/>
      <c r="AF441" s="27">
        <f t="shared" si="24"/>
        <v>0</v>
      </c>
      <c r="AG441" s="27">
        <f t="shared" si="25"/>
        <v>0</v>
      </c>
      <c r="AH441" s="27">
        <f t="shared" si="26"/>
        <v>0</v>
      </c>
      <c r="AI441" s="27">
        <f t="shared" si="27"/>
        <v>0</v>
      </c>
      <c r="AJ441" s="27">
        <f t="shared" si="28"/>
        <v>9999</v>
      </c>
      <c r="AK441" s="27">
        <f t="shared" si="29"/>
        <v>9999</v>
      </c>
      <c r="AL441" s="27">
        <f t="shared" si="30"/>
        <v>9999</v>
      </c>
      <c r="AM441" s="27">
        <f t="shared" si="31"/>
        <v>9999</v>
      </c>
    </row>
    <row r="442" spans="1:39" ht="35.1" customHeight="1">
      <c r="A442" s="119" t="s">
        <v>713</v>
      </c>
      <c r="B442" s="119" t="s">
        <v>4115</v>
      </c>
      <c r="C442" s="119" t="s">
        <v>4116</v>
      </c>
      <c r="D442" s="119" t="s">
        <v>19</v>
      </c>
      <c r="E442" s="119" t="s">
        <v>3571</v>
      </c>
      <c r="F442" s="121">
        <v>5</v>
      </c>
      <c r="G442" s="121">
        <v>0</v>
      </c>
      <c r="H442" s="121">
        <v>0</v>
      </c>
      <c r="I442" s="119"/>
      <c r="J442" s="119"/>
      <c r="K442" s="119"/>
      <c r="L442" s="119"/>
      <c r="M442" s="119"/>
      <c r="N442" s="119"/>
      <c r="O442" s="119"/>
      <c r="P442" s="119"/>
      <c r="AF442" s="27">
        <f t="shared" si="24"/>
        <v>0</v>
      </c>
      <c r="AG442" s="27">
        <f t="shared" si="25"/>
        <v>0</v>
      </c>
      <c r="AH442" s="27">
        <f t="shared" si="26"/>
        <v>0</v>
      </c>
      <c r="AI442" s="27">
        <f t="shared" si="27"/>
        <v>0</v>
      </c>
      <c r="AJ442" s="27">
        <f t="shared" si="28"/>
        <v>9999</v>
      </c>
      <c r="AK442" s="27">
        <f t="shared" si="29"/>
        <v>9999</v>
      </c>
      <c r="AL442" s="27">
        <f t="shared" si="30"/>
        <v>9999</v>
      </c>
      <c r="AM442" s="27">
        <f t="shared" si="31"/>
        <v>9999</v>
      </c>
    </row>
    <row r="443" spans="1:39" ht="35.1" customHeight="1">
      <c r="A443" s="119" t="s">
        <v>713</v>
      </c>
      <c r="B443" s="119" t="s">
        <v>4117</v>
      </c>
      <c r="C443" s="119" t="s">
        <v>722</v>
      </c>
      <c r="D443" s="119" t="s">
        <v>14</v>
      </c>
      <c r="E443" s="119" t="s">
        <v>12</v>
      </c>
      <c r="F443" s="121">
        <v>1</v>
      </c>
      <c r="G443" s="121">
        <v>0</v>
      </c>
      <c r="H443" s="121">
        <v>3</v>
      </c>
      <c r="I443" s="119"/>
      <c r="J443" s="119" t="s">
        <v>722</v>
      </c>
      <c r="K443" s="119"/>
      <c r="L443" s="119" t="s">
        <v>4118</v>
      </c>
      <c r="M443" s="119" t="s">
        <v>722</v>
      </c>
      <c r="N443" s="119"/>
      <c r="O443" s="119"/>
      <c r="P443" s="119"/>
      <c r="AF443" s="27">
        <f t="shared" si="24"/>
        <v>0</v>
      </c>
      <c r="AG443" s="27">
        <f t="shared" si="25"/>
        <v>0</v>
      </c>
      <c r="AH443" s="27">
        <f t="shared" si="26"/>
        <v>0</v>
      </c>
      <c r="AI443" s="27">
        <f t="shared" si="27"/>
        <v>0</v>
      </c>
      <c r="AJ443" s="27">
        <f t="shared" si="28"/>
        <v>9999</v>
      </c>
      <c r="AK443" s="27">
        <f t="shared" si="29"/>
        <v>9999</v>
      </c>
      <c r="AL443" s="27">
        <f t="shared" si="30"/>
        <v>9999</v>
      </c>
      <c r="AM443" s="27">
        <f t="shared" si="31"/>
        <v>9999</v>
      </c>
    </row>
    <row r="444" spans="1:39" ht="35.1" customHeight="1">
      <c r="A444" s="119" t="s">
        <v>713</v>
      </c>
      <c r="B444" s="119" t="s">
        <v>4119</v>
      </c>
      <c r="C444" s="119" t="s">
        <v>54</v>
      </c>
      <c r="D444" s="119" t="s">
        <v>14</v>
      </c>
      <c r="E444" s="119" t="s">
        <v>12</v>
      </c>
      <c r="F444" s="121">
        <v>2</v>
      </c>
      <c r="G444" s="121">
        <v>0</v>
      </c>
      <c r="H444" s="121">
        <v>3</v>
      </c>
      <c r="I444" s="119"/>
      <c r="J444" s="119" t="s">
        <v>54</v>
      </c>
      <c r="K444" s="119"/>
      <c r="L444" s="119" t="s">
        <v>3875</v>
      </c>
      <c r="M444" s="119" t="s">
        <v>54</v>
      </c>
      <c r="N444" s="119"/>
      <c r="O444" s="119"/>
      <c r="P444" s="119"/>
      <c r="AF444" s="27">
        <f t="shared" ref="AF444:AF507" si="32">IF(AND($A444=$B$20,$D444="PRO",$E444="POS"),IF(SUMPRODUCT(--($M444:$AE444&lt;&gt;""),--(((ISNUMBER(SEARCH($M444:$AE444,$B$5)))+(ISNUMBER(SEARCH(SUBSTITUTE($M444:$AE444," ",""),SUBSTITUTE($B$5," ","")))))&gt;0))&gt;0,$G444,0),0)</f>
        <v>0</v>
      </c>
      <c r="AG444" s="27">
        <f t="shared" ref="AG444:AG507" si="33">IF(AND($A444=$B$20,$D444="PRO",$E444="POS"),IF(SUMPRODUCT(--($M444:$AE444&lt;&gt;""),--(((ISNUMBER(SEARCH($M444:$AE444,$B$5&amp;" "&amp;$B$10)))+(ISNUMBER(SEARCH(SUBSTITUTE($M444:$AE444," ",""),SUBSTITUTE($B$5&amp;" "&amp;$B$10," ","")))))&gt;0))&gt;0,$G444,0),0)</f>
        <v>0</v>
      </c>
      <c r="AH444" s="27">
        <f t="shared" ref="AH444:AH507" si="34">IF(AND($A444=$B$20,$D444="CFA",$E444="POS"),IF(SUMPRODUCT(--($M444:$AE444&lt;&gt;""),--(((ISNUMBER(SEARCH($M444:$AE444,$D$5)))+(ISNUMBER(SEARCH(SUBSTITUTE($M444:$AE444," ",""),SUBSTITUTE($D$5," ","")))))&gt;0))&gt;0,$H444,0),0)</f>
        <v>0</v>
      </c>
      <c r="AI444" s="27">
        <f t="shared" ref="AI444:AI507" si="35">IF(AND($A444=$B$20,$D444="CFA",$E444="POS"),IF(SUMPRODUCT(--($M444:$AE444&lt;&gt;""),--(((ISNUMBER(SEARCH($M444:$AE444,$D$5&amp;" "&amp;$D$10)))+(ISNUMBER(SEARCH(SUBSTITUTE($M444:$AE444," ",""),SUBSTITUTE($D$5&amp;" "&amp;$D$10," ","")))))&gt;0))&gt;0,$H444,0),0)</f>
        <v>0</v>
      </c>
      <c r="AJ444" s="27">
        <f t="shared" ref="AJ444:AJ507" si="36">IF(AND($A444=$B$20,$D444="PRO",$E444="POS",$AF444=0),$F444,9999)</f>
        <v>9999</v>
      </c>
      <c r="AK444" s="27">
        <f t="shared" ref="AK444:AK507" si="37">IF(AND($A444=$B$20,$D444="PRO",$E444="POS",$AG444=0),$F444,9999)</f>
        <v>9999</v>
      </c>
      <c r="AL444" s="27">
        <f t="shared" ref="AL444:AL507" si="38">IF(AND($A444=$B$20,$D444="CFA",$E444="POS",$AH444=0),$F444,9999)</f>
        <v>9999</v>
      </c>
      <c r="AM444" s="27">
        <f t="shared" ref="AM444:AM507" si="39">IF(AND($A444=$B$20,$D444="CFA",$E444="POS",$AI444=0),$F444,9999)</f>
        <v>9999</v>
      </c>
    </row>
    <row r="445" spans="1:39" ht="35.1" customHeight="1">
      <c r="A445" s="119" t="s">
        <v>713</v>
      </c>
      <c r="B445" s="119" t="s">
        <v>4120</v>
      </c>
      <c r="C445" s="119" t="s">
        <v>723</v>
      </c>
      <c r="D445" s="119" t="s">
        <v>14</v>
      </c>
      <c r="E445" s="119" t="s">
        <v>12</v>
      </c>
      <c r="F445" s="121">
        <v>3</v>
      </c>
      <c r="G445" s="121">
        <v>0</v>
      </c>
      <c r="H445" s="121">
        <v>2</v>
      </c>
      <c r="I445" s="119"/>
      <c r="J445" s="119" t="s">
        <v>723</v>
      </c>
      <c r="K445" s="119"/>
      <c r="L445" s="119" t="s">
        <v>4121</v>
      </c>
      <c r="M445" s="119" t="s">
        <v>723</v>
      </c>
      <c r="N445" s="119"/>
      <c r="O445" s="119"/>
      <c r="P445" s="119"/>
      <c r="AF445" s="27">
        <f t="shared" si="32"/>
        <v>0</v>
      </c>
      <c r="AG445" s="27">
        <f t="shared" si="33"/>
        <v>0</v>
      </c>
      <c r="AH445" s="27">
        <f t="shared" si="34"/>
        <v>0</v>
      </c>
      <c r="AI445" s="27">
        <f t="shared" si="35"/>
        <v>0</v>
      </c>
      <c r="AJ445" s="27">
        <f t="shared" si="36"/>
        <v>9999</v>
      </c>
      <c r="AK445" s="27">
        <f t="shared" si="37"/>
        <v>9999</v>
      </c>
      <c r="AL445" s="27">
        <f t="shared" si="38"/>
        <v>9999</v>
      </c>
      <c r="AM445" s="27">
        <f t="shared" si="39"/>
        <v>9999</v>
      </c>
    </row>
    <row r="446" spans="1:39" ht="35.1" customHeight="1">
      <c r="A446" s="119" t="s">
        <v>713</v>
      </c>
      <c r="B446" s="119" t="s">
        <v>4122</v>
      </c>
      <c r="C446" s="119" t="s">
        <v>724</v>
      </c>
      <c r="D446" s="119" t="s">
        <v>14</v>
      </c>
      <c r="E446" s="119" t="s">
        <v>12</v>
      </c>
      <c r="F446" s="121">
        <v>4</v>
      </c>
      <c r="G446" s="121">
        <v>0</v>
      </c>
      <c r="H446" s="121">
        <v>2</v>
      </c>
      <c r="I446" s="119"/>
      <c r="J446" s="119" t="s">
        <v>724</v>
      </c>
      <c r="K446" s="119"/>
      <c r="L446" s="119" t="s">
        <v>4123</v>
      </c>
      <c r="M446" s="119" t="s">
        <v>724</v>
      </c>
      <c r="N446" s="119"/>
      <c r="O446" s="119"/>
      <c r="P446" s="119"/>
      <c r="AF446" s="27">
        <f t="shared" si="32"/>
        <v>0</v>
      </c>
      <c r="AG446" s="27">
        <f t="shared" si="33"/>
        <v>0</v>
      </c>
      <c r="AH446" s="27">
        <f t="shared" si="34"/>
        <v>0</v>
      </c>
      <c r="AI446" s="27">
        <f t="shared" si="35"/>
        <v>0</v>
      </c>
      <c r="AJ446" s="27">
        <f t="shared" si="36"/>
        <v>9999</v>
      </c>
      <c r="AK446" s="27">
        <f t="shared" si="37"/>
        <v>9999</v>
      </c>
      <c r="AL446" s="27">
        <f t="shared" si="38"/>
        <v>9999</v>
      </c>
      <c r="AM446" s="27">
        <f t="shared" si="39"/>
        <v>9999</v>
      </c>
    </row>
    <row r="447" spans="1:39" ht="35.1" customHeight="1">
      <c r="A447" s="119" t="s">
        <v>713</v>
      </c>
      <c r="B447" s="119" t="s">
        <v>4124</v>
      </c>
      <c r="C447" s="119" t="s">
        <v>4125</v>
      </c>
      <c r="D447" s="119" t="s">
        <v>14</v>
      </c>
      <c r="E447" s="119" t="s">
        <v>3571</v>
      </c>
      <c r="F447" s="121">
        <v>5</v>
      </c>
      <c r="G447" s="121">
        <v>0</v>
      </c>
      <c r="H447" s="121">
        <v>0</v>
      </c>
      <c r="I447" s="119"/>
      <c r="J447" s="119"/>
      <c r="K447" s="119"/>
      <c r="L447" s="119"/>
      <c r="M447" s="119"/>
      <c r="N447" s="119"/>
      <c r="O447" s="119"/>
      <c r="P447" s="119"/>
      <c r="AF447" s="27">
        <f t="shared" si="32"/>
        <v>0</v>
      </c>
      <c r="AG447" s="27">
        <f t="shared" si="33"/>
        <v>0</v>
      </c>
      <c r="AH447" s="27">
        <f t="shared" si="34"/>
        <v>0</v>
      </c>
      <c r="AI447" s="27">
        <f t="shared" si="35"/>
        <v>0</v>
      </c>
      <c r="AJ447" s="27">
        <f t="shared" si="36"/>
        <v>9999</v>
      </c>
      <c r="AK447" s="27">
        <f t="shared" si="37"/>
        <v>9999</v>
      </c>
      <c r="AL447" s="27">
        <f t="shared" si="38"/>
        <v>9999</v>
      </c>
      <c r="AM447" s="27">
        <f t="shared" si="39"/>
        <v>9999</v>
      </c>
    </row>
    <row r="448" spans="1:39" ht="35.1" customHeight="1">
      <c r="A448" s="119" t="s">
        <v>728</v>
      </c>
      <c r="B448" s="119" t="s">
        <v>4126</v>
      </c>
      <c r="C448" s="119" t="s">
        <v>740</v>
      </c>
      <c r="D448" s="119" t="s">
        <v>19</v>
      </c>
      <c r="E448" s="119" t="s">
        <v>12</v>
      </c>
      <c r="F448" s="121">
        <v>1</v>
      </c>
      <c r="G448" s="121">
        <v>3</v>
      </c>
      <c r="H448" s="121">
        <v>0</v>
      </c>
      <c r="I448" s="119" t="s">
        <v>740</v>
      </c>
      <c r="J448" s="119"/>
      <c r="K448" s="119" t="s">
        <v>4127</v>
      </c>
      <c r="L448" s="119"/>
      <c r="M448" s="119" t="s">
        <v>740</v>
      </c>
      <c r="N448" s="119" t="s">
        <v>4128</v>
      </c>
      <c r="O448" s="119" t="s">
        <v>4129</v>
      </c>
      <c r="P448" s="119"/>
      <c r="AF448" s="27">
        <f t="shared" si="32"/>
        <v>0</v>
      </c>
      <c r="AG448" s="27">
        <f t="shared" si="33"/>
        <v>0</v>
      </c>
      <c r="AH448" s="27">
        <f t="shared" si="34"/>
        <v>0</v>
      </c>
      <c r="AI448" s="27">
        <f t="shared" si="35"/>
        <v>0</v>
      </c>
      <c r="AJ448" s="27">
        <f t="shared" si="36"/>
        <v>9999</v>
      </c>
      <c r="AK448" s="27">
        <f t="shared" si="37"/>
        <v>9999</v>
      </c>
      <c r="AL448" s="27">
        <f t="shared" si="38"/>
        <v>9999</v>
      </c>
      <c r="AM448" s="27">
        <f t="shared" si="39"/>
        <v>9999</v>
      </c>
    </row>
    <row r="449" spans="1:39" ht="35.1" customHeight="1">
      <c r="A449" s="119" t="s">
        <v>728</v>
      </c>
      <c r="B449" s="119" t="s">
        <v>4130</v>
      </c>
      <c r="C449" s="119" t="s">
        <v>741</v>
      </c>
      <c r="D449" s="119" t="s">
        <v>19</v>
      </c>
      <c r="E449" s="119" t="s">
        <v>12</v>
      </c>
      <c r="F449" s="121">
        <v>2</v>
      </c>
      <c r="G449" s="121">
        <v>3</v>
      </c>
      <c r="H449" s="121">
        <v>0</v>
      </c>
      <c r="I449" s="119" t="s">
        <v>741</v>
      </c>
      <c r="J449" s="119"/>
      <c r="K449" s="119" t="s">
        <v>4131</v>
      </c>
      <c r="L449" s="119"/>
      <c r="M449" s="119" t="s">
        <v>741</v>
      </c>
      <c r="N449" s="119" t="s">
        <v>4132</v>
      </c>
      <c r="O449" s="119"/>
      <c r="P449" s="119"/>
      <c r="AF449" s="27">
        <f t="shared" si="32"/>
        <v>0</v>
      </c>
      <c r="AG449" s="27">
        <f t="shared" si="33"/>
        <v>0</v>
      </c>
      <c r="AH449" s="27">
        <f t="shared" si="34"/>
        <v>0</v>
      </c>
      <c r="AI449" s="27">
        <f t="shared" si="35"/>
        <v>0</v>
      </c>
      <c r="AJ449" s="27">
        <f t="shared" si="36"/>
        <v>9999</v>
      </c>
      <c r="AK449" s="27">
        <f t="shared" si="37"/>
        <v>9999</v>
      </c>
      <c r="AL449" s="27">
        <f t="shared" si="38"/>
        <v>9999</v>
      </c>
      <c r="AM449" s="27">
        <f t="shared" si="39"/>
        <v>9999</v>
      </c>
    </row>
    <row r="450" spans="1:39" ht="35.1" customHeight="1">
      <c r="A450" s="119" t="s">
        <v>728</v>
      </c>
      <c r="B450" s="119" t="s">
        <v>4133</v>
      </c>
      <c r="C450" s="119" t="s">
        <v>2178</v>
      </c>
      <c r="D450" s="119" t="s">
        <v>19</v>
      </c>
      <c r="E450" s="119" t="s">
        <v>12</v>
      </c>
      <c r="F450" s="121">
        <v>3</v>
      </c>
      <c r="G450" s="121">
        <v>2</v>
      </c>
      <c r="H450" s="121">
        <v>0</v>
      </c>
      <c r="I450" s="119" t="s">
        <v>2178</v>
      </c>
      <c r="J450" s="119"/>
      <c r="K450" s="119" t="s">
        <v>4134</v>
      </c>
      <c r="L450" s="119"/>
      <c r="M450" s="119" t="s">
        <v>2178</v>
      </c>
      <c r="N450" s="119"/>
      <c r="O450" s="119"/>
      <c r="P450" s="119"/>
      <c r="AF450" s="27">
        <f t="shared" si="32"/>
        <v>0</v>
      </c>
      <c r="AG450" s="27">
        <f t="shared" si="33"/>
        <v>0</v>
      </c>
      <c r="AH450" s="27">
        <f t="shared" si="34"/>
        <v>0</v>
      </c>
      <c r="AI450" s="27">
        <f t="shared" si="35"/>
        <v>0</v>
      </c>
      <c r="AJ450" s="27">
        <f t="shared" si="36"/>
        <v>9999</v>
      </c>
      <c r="AK450" s="27">
        <f t="shared" si="37"/>
        <v>9999</v>
      </c>
      <c r="AL450" s="27">
        <f t="shared" si="38"/>
        <v>9999</v>
      </c>
      <c r="AM450" s="27">
        <f t="shared" si="39"/>
        <v>9999</v>
      </c>
    </row>
    <row r="451" spans="1:39" ht="35.1" customHeight="1">
      <c r="A451" s="119" t="s">
        <v>728</v>
      </c>
      <c r="B451" s="119" t="s">
        <v>4135</v>
      </c>
      <c r="C451" s="119" t="s">
        <v>2179</v>
      </c>
      <c r="D451" s="119" t="s">
        <v>19</v>
      </c>
      <c r="E451" s="119" t="s">
        <v>12</v>
      </c>
      <c r="F451" s="121">
        <v>4</v>
      </c>
      <c r="G451" s="121">
        <v>2</v>
      </c>
      <c r="H451" s="121">
        <v>0</v>
      </c>
      <c r="I451" s="119" t="s">
        <v>2179</v>
      </c>
      <c r="J451" s="119"/>
      <c r="K451" s="119" t="s">
        <v>4136</v>
      </c>
      <c r="L451" s="119"/>
      <c r="M451" s="119" t="s">
        <v>2179</v>
      </c>
      <c r="N451" s="119" t="s">
        <v>4137</v>
      </c>
      <c r="O451" s="119"/>
      <c r="P451" s="119"/>
      <c r="AF451" s="27">
        <f t="shared" si="32"/>
        <v>0</v>
      </c>
      <c r="AG451" s="27">
        <f t="shared" si="33"/>
        <v>0</v>
      </c>
      <c r="AH451" s="27">
        <f t="shared" si="34"/>
        <v>0</v>
      </c>
      <c r="AI451" s="27">
        <f t="shared" si="35"/>
        <v>0</v>
      </c>
      <c r="AJ451" s="27">
        <f t="shared" si="36"/>
        <v>9999</v>
      </c>
      <c r="AK451" s="27">
        <f t="shared" si="37"/>
        <v>9999</v>
      </c>
      <c r="AL451" s="27">
        <f t="shared" si="38"/>
        <v>9999</v>
      </c>
      <c r="AM451" s="27">
        <f t="shared" si="39"/>
        <v>9999</v>
      </c>
    </row>
    <row r="452" spans="1:39" ht="35.1" customHeight="1">
      <c r="A452" s="119" t="s">
        <v>728</v>
      </c>
      <c r="B452" s="119" t="s">
        <v>4138</v>
      </c>
      <c r="C452" s="119" t="s">
        <v>4139</v>
      </c>
      <c r="D452" s="119" t="s">
        <v>19</v>
      </c>
      <c r="E452" s="119" t="s">
        <v>3571</v>
      </c>
      <c r="F452" s="121">
        <v>5</v>
      </c>
      <c r="G452" s="121">
        <v>0</v>
      </c>
      <c r="H452" s="121">
        <v>0</v>
      </c>
      <c r="I452" s="119"/>
      <c r="J452" s="119"/>
      <c r="K452" s="119"/>
      <c r="L452" s="119"/>
      <c r="M452" s="119"/>
      <c r="N452" s="119"/>
      <c r="O452" s="119"/>
      <c r="P452" s="119"/>
      <c r="AF452" s="27">
        <f t="shared" si="32"/>
        <v>0</v>
      </c>
      <c r="AG452" s="27">
        <f t="shared" si="33"/>
        <v>0</v>
      </c>
      <c r="AH452" s="27">
        <f t="shared" si="34"/>
        <v>0</v>
      </c>
      <c r="AI452" s="27">
        <f t="shared" si="35"/>
        <v>0</v>
      </c>
      <c r="AJ452" s="27">
        <f t="shared" si="36"/>
        <v>9999</v>
      </c>
      <c r="AK452" s="27">
        <f t="shared" si="37"/>
        <v>9999</v>
      </c>
      <c r="AL452" s="27">
        <f t="shared" si="38"/>
        <v>9999</v>
      </c>
      <c r="AM452" s="27">
        <f t="shared" si="39"/>
        <v>9999</v>
      </c>
    </row>
    <row r="453" spans="1:39" ht="35.1" customHeight="1">
      <c r="A453" s="119" t="s">
        <v>728</v>
      </c>
      <c r="B453" s="119" t="s">
        <v>4140</v>
      </c>
      <c r="C453" s="119" t="s">
        <v>737</v>
      </c>
      <c r="D453" s="119" t="s">
        <v>14</v>
      </c>
      <c r="E453" s="119" t="s">
        <v>12</v>
      </c>
      <c r="F453" s="121">
        <v>1</v>
      </c>
      <c r="G453" s="121">
        <v>0</v>
      </c>
      <c r="H453" s="121">
        <v>3</v>
      </c>
      <c r="I453" s="119"/>
      <c r="J453" s="119" t="s">
        <v>737</v>
      </c>
      <c r="K453" s="119"/>
      <c r="L453" s="119" t="s">
        <v>4141</v>
      </c>
      <c r="M453" s="119" t="s">
        <v>737</v>
      </c>
      <c r="N453" s="119"/>
      <c r="O453" s="119"/>
      <c r="P453" s="119"/>
      <c r="AF453" s="27">
        <f t="shared" si="32"/>
        <v>0</v>
      </c>
      <c r="AG453" s="27">
        <f t="shared" si="33"/>
        <v>0</v>
      </c>
      <c r="AH453" s="27">
        <f t="shared" si="34"/>
        <v>0</v>
      </c>
      <c r="AI453" s="27">
        <f t="shared" si="35"/>
        <v>0</v>
      </c>
      <c r="AJ453" s="27">
        <f t="shared" si="36"/>
        <v>9999</v>
      </c>
      <c r="AK453" s="27">
        <f t="shared" si="37"/>
        <v>9999</v>
      </c>
      <c r="AL453" s="27">
        <f t="shared" si="38"/>
        <v>9999</v>
      </c>
      <c r="AM453" s="27">
        <f t="shared" si="39"/>
        <v>9999</v>
      </c>
    </row>
    <row r="454" spans="1:39" ht="35.1" customHeight="1">
      <c r="A454" s="119" t="s">
        <v>728</v>
      </c>
      <c r="B454" s="119" t="s">
        <v>4142</v>
      </c>
      <c r="C454" s="119" t="s">
        <v>738</v>
      </c>
      <c r="D454" s="119" t="s">
        <v>14</v>
      </c>
      <c r="E454" s="119" t="s">
        <v>12</v>
      </c>
      <c r="F454" s="121">
        <v>2</v>
      </c>
      <c r="G454" s="121">
        <v>0</v>
      </c>
      <c r="H454" s="121">
        <v>3</v>
      </c>
      <c r="I454" s="119"/>
      <c r="J454" s="119" t="s">
        <v>738</v>
      </c>
      <c r="K454" s="119"/>
      <c r="L454" s="119" t="s">
        <v>4143</v>
      </c>
      <c r="M454" s="119" t="s">
        <v>738</v>
      </c>
      <c r="N454" s="119"/>
      <c r="O454" s="119"/>
      <c r="P454" s="119"/>
      <c r="AF454" s="27">
        <f t="shared" si="32"/>
        <v>0</v>
      </c>
      <c r="AG454" s="27">
        <f t="shared" si="33"/>
        <v>0</v>
      </c>
      <c r="AH454" s="27">
        <f t="shared" si="34"/>
        <v>0</v>
      </c>
      <c r="AI454" s="27">
        <f t="shared" si="35"/>
        <v>0</v>
      </c>
      <c r="AJ454" s="27">
        <f t="shared" si="36"/>
        <v>9999</v>
      </c>
      <c r="AK454" s="27">
        <f t="shared" si="37"/>
        <v>9999</v>
      </c>
      <c r="AL454" s="27">
        <f t="shared" si="38"/>
        <v>9999</v>
      </c>
      <c r="AM454" s="27">
        <f t="shared" si="39"/>
        <v>9999</v>
      </c>
    </row>
    <row r="455" spans="1:39" ht="35.1" customHeight="1">
      <c r="A455" s="119" t="s">
        <v>728</v>
      </c>
      <c r="B455" s="119" t="s">
        <v>4144</v>
      </c>
      <c r="C455" s="119" t="s">
        <v>601</v>
      </c>
      <c r="D455" s="119" t="s">
        <v>14</v>
      </c>
      <c r="E455" s="119" t="s">
        <v>12</v>
      </c>
      <c r="F455" s="121">
        <v>3</v>
      </c>
      <c r="G455" s="121">
        <v>0</v>
      </c>
      <c r="H455" s="121">
        <v>2</v>
      </c>
      <c r="I455" s="119"/>
      <c r="J455" s="119" t="s">
        <v>601</v>
      </c>
      <c r="K455" s="119"/>
      <c r="L455" s="119" t="s">
        <v>3919</v>
      </c>
      <c r="M455" s="119" t="s">
        <v>601</v>
      </c>
      <c r="N455" s="119"/>
      <c r="O455" s="119"/>
      <c r="P455" s="119"/>
      <c r="AF455" s="27">
        <f t="shared" si="32"/>
        <v>0</v>
      </c>
      <c r="AG455" s="27">
        <f t="shared" si="33"/>
        <v>0</v>
      </c>
      <c r="AH455" s="27">
        <f t="shared" si="34"/>
        <v>0</v>
      </c>
      <c r="AI455" s="27">
        <f t="shared" si="35"/>
        <v>0</v>
      </c>
      <c r="AJ455" s="27">
        <f t="shared" si="36"/>
        <v>9999</v>
      </c>
      <c r="AK455" s="27">
        <f t="shared" si="37"/>
        <v>9999</v>
      </c>
      <c r="AL455" s="27">
        <f t="shared" si="38"/>
        <v>9999</v>
      </c>
      <c r="AM455" s="27">
        <f t="shared" si="39"/>
        <v>9999</v>
      </c>
    </row>
    <row r="456" spans="1:39" ht="35.1" customHeight="1">
      <c r="A456" s="119" t="s">
        <v>728</v>
      </c>
      <c r="B456" s="119" t="s">
        <v>4145</v>
      </c>
      <c r="C456" s="119" t="s">
        <v>739</v>
      </c>
      <c r="D456" s="119" t="s">
        <v>14</v>
      </c>
      <c r="E456" s="119" t="s">
        <v>12</v>
      </c>
      <c r="F456" s="121">
        <v>4</v>
      </c>
      <c r="G456" s="121">
        <v>0</v>
      </c>
      <c r="H456" s="121">
        <v>2</v>
      </c>
      <c r="I456" s="119"/>
      <c r="J456" s="119" t="s">
        <v>739</v>
      </c>
      <c r="K456" s="119"/>
      <c r="L456" s="119" t="s">
        <v>4146</v>
      </c>
      <c r="M456" s="119" t="s">
        <v>739</v>
      </c>
      <c r="N456" s="119"/>
      <c r="O456" s="119"/>
      <c r="P456" s="119"/>
      <c r="AF456" s="27">
        <f t="shared" si="32"/>
        <v>0</v>
      </c>
      <c r="AG456" s="27">
        <f t="shared" si="33"/>
        <v>0</v>
      </c>
      <c r="AH456" s="27">
        <f t="shared" si="34"/>
        <v>0</v>
      </c>
      <c r="AI456" s="27">
        <f t="shared" si="35"/>
        <v>0</v>
      </c>
      <c r="AJ456" s="27">
        <f t="shared" si="36"/>
        <v>9999</v>
      </c>
      <c r="AK456" s="27">
        <f t="shared" si="37"/>
        <v>9999</v>
      </c>
      <c r="AL456" s="27">
        <f t="shared" si="38"/>
        <v>9999</v>
      </c>
      <c r="AM456" s="27">
        <f t="shared" si="39"/>
        <v>9999</v>
      </c>
    </row>
    <row r="457" spans="1:39" ht="35.1" customHeight="1">
      <c r="A457" s="119" t="s">
        <v>728</v>
      </c>
      <c r="B457" s="119" t="s">
        <v>4147</v>
      </c>
      <c r="C457" s="119" t="s">
        <v>4148</v>
      </c>
      <c r="D457" s="119" t="s">
        <v>14</v>
      </c>
      <c r="E457" s="119" t="s">
        <v>3571</v>
      </c>
      <c r="F457" s="121">
        <v>5</v>
      </c>
      <c r="G457" s="121">
        <v>0</v>
      </c>
      <c r="H457" s="121">
        <v>0</v>
      </c>
      <c r="I457" s="119"/>
      <c r="J457" s="119"/>
      <c r="K457" s="119"/>
      <c r="L457" s="119"/>
      <c r="M457" s="119"/>
      <c r="N457" s="119"/>
      <c r="O457" s="119"/>
      <c r="P457" s="119"/>
      <c r="AF457" s="27">
        <f t="shared" si="32"/>
        <v>0</v>
      </c>
      <c r="AG457" s="27">
        <f t="shared" si="33"/>
        <v>0</v>
      </c>
      <c r="AH457" s="27">
        <f t="shared" si="34"/>
        <v>0</v>
      </c>
      <c r="AI457" s="27">
        <f t="shared" si="35"/>
        <v>0</v>
      </c>
      <c r="AJ457" s="27">
        <f t="shared" si="36"/>
        <v>9999</v>
      </c>
      <c r="AK457" s="27">
        <f t="shared" si="37"/>
        <v>9999</v>
      </c>
      <c r="AL457" s="27">
        <f t="shared" si="38"/>
        <v>9999</v>
      </c>
      <c r="AM457" s="27">
        <f t="shared" si="39"/>
        <v>9999</v>
      </c>
    </row>
    <row r="458" spans="1:39" ht="35.1" customHeight="1">
      <c r="A458" s="119" t="s">
        <v>743</v>
      </c>
      <c r="B458" s="119" t="s">
        <v>4149</v>
      </c>
      <c r="C458" s="119" t="s">
        <v>754</v>
      </c>
      <c r="D458" s="119" t="s">
        <v>19</v>
      </c>
      <c r="E458" s="119" t="s">
        <v>12</v>
      </c>
      <c r="F458" s="121">
        <v>1</v>
      </c>
      <c r="G458" s="121">
        <v>3</v>
      </c>
      <c r="H458" s="121">
        <v>0</v>
      </c>
      <c r="I458" s="119" t="s">
        <v>754</v>
      </c>
      <c r="J458" s="119"/>
      <c r="K458" s="119" t="s">
        <v>4150</v>
      </c>
      <c r="L458" s="119"/>
      <c r="M458" s="119" t="s">
        <v>754</v>
      </c>
      <c r="N458" s="119" t="s">
        <v>1132</v>
      </c>
      <c r="O458" s="119" t="s">
        <v>4151</v>
      </c>
      <c r="P458" s="119"/>
      <c r="AF458" s="27">
        <f t="shared" si="32"/>
        <v>0</v>
      </c>
      <c r="AG458" s="27">
        <f t="shared" si="33"/>
        <v>0</v>
      </c>
      <c r="AH458" s="27">
        <f t="shared" si="34"/>
        <v>0</v>
      </c>
      <c r="AI458" s="27">
        <f t="shared" si="35"/>
        <v>0</v>
      </c>
      <c r="AJ458" s="27">
        <f t="shared" si="36"/>
        <v>9999</v>
      </c>
      <c r="AK458" s="27">
        <f t="shared" si="37"/>
        <v>9999</v>
      </c>
      <c r="AL458" s="27">
        <f t="shared" si="38"/>
        <v>9999</v>
      </c>
      <c r="AM458" s="27">
        <f t="shared" si="39"/>
        <v>9999</v>
      </c>
    </row>
    <row r="459" spans="1:39" ht="35.1" customHeight="1">
      <c r="A459" s="119" t="s">
        <v>743</v>
      </c>
      <c r="B459" s="119" t="s">
        <v>4152</v>
      </c>
      <c r="C459" s="119" t="s">
        <v>755</v>
      </c>
      <c r="D459" s="119" t="s">
        <v>19</v>
      </c>
      <c r="E459" s="119" t="s">
        <v>12</v>
      </c>
      <c r="F459" s="121">
        <v>2</v>
      </c>
      <c r="G459" s="121">
        <v>3</v>
      </c>
      <c r="H459" s="121">
        <v>0</v>
      </c>
      <c r="I459" s="119" t="s">
        <v>755</v>
      </c>
      <c r="J459" s="119"/>
      <c r="K459" s="119" t="s">
        <v>4153</v>
      </c>
      <c r="L459" s="119"/>
      <c r="M459" s="119" t="s">
        <v>755</v>
      </c>
      <c r="N459" s="119"/>
      <c r="O459" s="119"/>
      <c r="P459" s="119"/>
      <c r="AF459" s="27">
        <f t="shared" si="32"/>
        <v>0</v>
      </c>
      <c r="AG459" s="27">
        <f t="shared" si="33"/>
        <v>0</v>
      </c>
      <c r="AH459" s="27">
        <f t="shared" si="34"/>
        <v>0</v>
      </c>
      <c r="AI459" s="27">
        <f t="shared" si="35"/>
        <v>0</v>
      </c>
      <c r="AJ459" s="27">
        <f t="shared" si="36"/>
        <v>9999</v>
      </c>
      <c r="AK459" s="27">
        <f t="shared" si="37"/>
        <v>9999</v>
      </c>
      <c r="AL459" s="27">
        <f t="shared" si="38"/>
        <v>9999</v>
      </c>
      <c r="AM459" s="27">
        <f t="shared" si="39"/>
        <v>9999</v>
      </c>
    </row>
    <row r="460" spans="1:39" ht="35.1" customHeight="1">
      <c r="A460" s="119" t="s">
        <v>743</v>
      </c>
      <c r="B460" s="119" t="s">
        <v>4154</v>
      </c>
      <c r="C460" s="119" t="s">
        <v>2180</v>
      </c>
      <c r="D460" s="119" t="s">
        <v>19</v>
      </c>
      <c r="E460" s="119" t="s">
        <v>12</v>
      </c>
      <c r="F460" s="121">
        <v>3</v>
      </c>
      <c r="G460" s="121">
        <v>2</v>
      </c>
      <c r="H460" s="121">
        <v>0</v>
      </c>
      <c r="I460" s="119" t="s">
        <v>2180</v>
      </c>
      <c r="J460" s="119"/>
      <c r="K460" s="119" t="s">
        <v>4155</v>
      </c>
      <c r="L460" s="119"/>
      <c r="M460" s="119" t="s">
        <v>2180</v>
      </c>
      <c r="N460" s="119" t="s">
        <v>4156</v>
      </c>
      <c r="O460" s="119" t="s">
        <v>4157</v>
      </c>
      <c r="P460" s="119" t="s">
        <v>4158</v>
      </c>
      <c r="AF460" s="27">
        <f t="shared" si="32"/>
        <v>0</v>
      </c>
      <c r="AG460" s="27">
        <f t="shared" si="33"/>
        <v>0</v>
      </c>
      <c r="AH460" s="27">
        <f t="shared" si="34"/>
        <v>0</v>
      </c>
      <c r="AI460" s="27">
        <f t="shared" si="35"/>
        <v>0</v>
      </c>
      <c r="AJ460" s="27">
        <f t="shared" si="36"/>
        <v>9999</v>
      </c>
      <c r="AK460" s="27">
        <f t="shared" si="37"/>
        <v>9999</v>
      </c>
      <c r="AL460" s="27">
        <f t="shared" si="38"/>
        <v>9999</v>
      </c>
      <c r="AM460" s="27">
        <f t="shared" si="39"/>
        <v>9999</v>
      </c>
    </row>
    <row r="461" spans="1:39" ht="35.1" customHeight="1">
      <c r="A461" s="119" t="s">
        <v>743</v>
      </c>
      <c r="B461" s="119" t="s">
        <v>4159</v>
      </c>
      <c r="C461" s="119" t="s">
        <v>2181</v>
      </c>
      <c r="D461" s="119" t="s">
        <v>19</v>
      </c>
      <c r="E461" s="119" t="s">
        <v>12</v>
      </c>
      <c r="F461" s="121">
        <v>4</v>
      </c>
      <c r="G461" s="121">
        <v>2</v>
      </c>
      <c r="H461" s="121">
        <v>0</v>
      </c>
      <c r="I461" s="119" t="s">
        <v>2181</v>
      </c>
      <c r="J461" s="119"/>
      <c r="K461" s="119" t="s">
        <v>4160</v>
      </c>
      <c r="L461" s="119"/>
      <c r="M461" s="119" t="s">
        <v>2181</v>
      </c>
      <c r="N461" s="119"/>
      <c r="O461" s="119"/>
      <c r="P461" s="119"/>
      <c r="AF461" s="27">
        <f t="shared" si="32"/>
        <v>0</v>
      </c>
      <c r="AG461" s="27">
        <f t="shared" si="33"/>
        <v>0</v>
      </c>
      <c r="AH461" s="27">
        <f t="shared" si="34"/>
        <v>0</v>
      </c>
      <c r="AI461" s="27">
        <f t="shared" si="35"/>
        <v>0</v>
      </c>
      <c r="AJ461" s="27">
        <f t="shared" si="36"/>
        <v>9999</v>
      </c>
      <c r="AK461" s="27">
        <f t="shared" si="37"/>
        <v>9999</v>
      </c>
      <c r="AL461" s="27">
        <f t="shared" si="38"/>
        <v>9999</v>
      </c>
      <c r="AM461" s="27">
        <f t="shared" si="39"/>
        <v>9999</v>
      </c>
    </row>
    <row r="462" spans="1:39" ht="35.1" customHeight="1">
      <c r="A462" s="119" t="s">
        <v>743</v>
      </c>
      <c r="B462" s="119" t="s">
        <v>4161</v>
      </c>
      <c r="C462" s="119" t="s">
        <v>4162</v>
      </c>
      <c r="D462" s="119" t="s">
        <v>19</v>
      </c>
      <c r="E462" s="119" t="s">
        <v>3571</v>
      </c>
      <c r="F462" s="121">
        <v>5</v>
      </c>
      <c r="G462" s="121">
        <v>0</v>
      </c>
      <c r="H462" s="121">
        <v>0</v>
      </c>
      <c r="I462" s="119"/>
      <c r="J462" s="119"/>
      <c r="K462" s="119"/>
      <c r="L462" s="119"/>
      <c r="M462" s="119"/>
      <c r="N462" s="119"/>
      <c r="O462" s="119"/>
      <c r="P462" s="119"/>
      <c r="AF462" s="27">
        <f t="shared" si="32"/>
        <v>0</v>
      </c>
      <c r="AG462" s="27">
        <f t="shared" si="33"/>
        <v>0</v>
      </c>
      <c r="AH462" s="27">
        <f t="shared" si="34"/>
        <v>0</v>
      </c>
      <c r="AI462" s="27">
        <f t="shared" si="35"/>
        <v>0</v>
      </c>
      <c r="AJ462" s="27">
        <f t="shared" si="36"/>
        <v>9999</v>
      </c>
      <c r="AK462" s="27">
        <f t="shared" si="37"/>
        <v>9999</v>
      </c>
      <c r="AL462" s="27">
        <f t="shared" si="38"/>
        <v>9999</v>
      </c>
      <c r="AM462" s="27">
        <f t="shared" si="39"/>
        <v>9999</v>
      </c>
    </row>
    <row r="463" spans="1:39" ht="35.1" customHeight="1">
      <c r="A463" s="119" t="s">
        <v>743</v>
      </c>
      <c r="B463" s="119" t="s">
        <v>4163</v>
      </c>
      <c r="C463" s="119" t="s">
        <v>752</v>
      </c>
      <c r="D463" s="119" t="s">
        <v>14</v>
      </c>
      <c r="E463" s="119" t="s">
        <v>12</v>
      </c>
      <c r="F463" s="121">
        <v>1</v>
      </c>
      <c r="G463" s="121">
        <v>0</v>
      </c>
      <c r="H463" s="121">
        <v>3</v>
      </c>
      <c r="I463" s="119"/>
      <c r="J463" s="119" t="s">
        <v>752</v>
      </c>
      <c r="K463" s="119"/>
      <c r="L463" s="119" t="s">
        <v>4164</v>
      </c>
      <c r="M463" s="119" t="s">
        <v>752</v>
      </c>
      <c r="N463" s="119" t="s">
        <v>4165</v>
      </c>
      <c r="O463" s="119" t="s">
        <v>816</v>
      </c>
      <c r="P463" s="119" t="s">
        <v>2575</v>
      </c>
      <c r="AF463" s="27">
        <f t="shared" si="32"/>
        <v>0</v>
      </c>
      <c r="AG463" s="27">
        <f t="shared" si="33"/>
        <v>0</v>
      </c>
      <c r="AH463" s="27">
        <f t="shared" si="34"/>
        <v>0</v>
      </c>
      <c r="AI463" s="27">
        <f t="shared" si="35"/>
        <v>0</v>
      </c>
      <c r="AJ463" s="27">
        <f t="shared" si="36"/>
        <v>9999</v>
      </c>
      <c r="AK463" s="27">
        <f t="shared" si="37"/>
        <v>9999</v>
      </c>
      <c r="AL463" s="27">
        <f t="shared" si="38"/>
        <v>9999</v>
      </c>
      <c r="AM463" s="27">
        <f t="shared" si="39"/>
        <v>9999</v>
      </c>
    </row>
    <row r="464" spans="1:39" ht="35.1" customHeight="1">
      <c r="A464" s="119" t="s">
        <v>743</v>
      </c>
      <c r="B464" s="119" t="s">
        <v>4166</v>
      </c>
      <c r="C464" s="119" t="s">
        <v>753</v>
      </c>
      <c r="D464" s="119" t="s">
        <v>14</v>
      </c>
      <c r="E464" s="119" t="s">
        <v>12</v>
      </c>
      <c r="F464" s="121">
        <v>2</v>
      </c>
      <c r="G464" s="121">
        <v>0</v>
      </c>
      <c r="H464" s="121">
        <v>3</v>
      </c>
      <c r="I464" s="119"/>
      <c r="J464" s="119" t="s">
        <v>753</v>
      </c>
      <c r="K464" s="119"/>
      <c r="L464" s="119" t="s">
        <v>4167</v>
      </c>
      <c r="M464" s="119" t="s">
        <v>753</v>
      </c>
      <c r="N464" s="119"/>
      <c r="O464" s="119"/>
      <c r="P464" s="119"/>
      <c r="AF464" s="27">
        <f t="shared" si="32"/>
        <v>0</v>
      </c>
      <c r="AG464" s="27">
        <f t="shared" si="33"/>
        <v>0</v>
      </c>
      <c r="AH464" s="27">
        <f t="shared" si="34"/>
        <v>0</v>
      </c>
      <c r="AI464" s="27">
        <f t="shared" si="35"/>
        <v>0</v>
      </c>
      <c r="AJ464" s="27">
        <f t="shared" si="36"/>
        <v>9999</v>
      </c>
      <c r="AK464" s="27">
        <f t="shared" si="37"/>
        <v>9999</v>
      </c>
      <c r="AL464" s="27">
        <f t="shared" si="38"/>
        <v>9999</v>
      </c>
      <c r="AM464" s="27">
        <f t="shared" si="39"/>
        <v>9999</v>
      </c>
    </row>
    <row r="465" spans="1:39" ht="35.1" customHeight="1">
      <c r="A465" s="119" t="s">
        <v>743</v>
      </c>
      <c r="B465" s="119" t="s">
        <v>4168</v>
      </c>
      <c r="C465" s="119" t="s">
        <v>586</v>
      </c>
      <c r="D465" s="119" t="s">
        <v>14</v>
      </c>
      <c r="E465" s="119" t="s">
        <v>12</v>
      </c>
      <c r="F465" s="121">
        <v>3</v>
      </c>
      <c r="G465" s="121">
        <v>0</v>
      </c>
      <c r="H465" s="121">
        <v>2</v>
      </c>
      <c r="I465" s="119"/>
      <c r="J465" s="119" t="s">
        <v>586</v>
      </c>
      <c r="K465" s="119"/>
      <c r="L465" s="119" t="s">
        <v>3895</v>
      </c>
      <c r="M465" s="119" t="s">
        <v>586</v>
      </c>
      <c r="N465" s="119"/>
      <c r="O465" s="119"/>
      <c r="P465" s="119"/>
      <c r="AF465" s="27">
        <f t="shared" si="32"/>
        <v>0</v>
      </c>
      <c r="AG465" s="27">
        <f t="shared" si="33"/>
        <v>0</v>
      </c>
      <c r="AH465" s="27">
        <f t="shared" si="34"/>
        <v>0</v>
      </c>
      <c r="AI465" s="27">
        <f t="shared" si="35"/>
        <v>0</v>
      </c>
      <c r="AJ465" s="27">
        <f t="shared" si="36"/>
        <v>9999</v>
      </c>
      <c r="AK465" s="27">
        <f t="shared" si="37"/>
        <v>9999</v>
      </c>
      <c r="AL465" s="27">
        <f t="shared" si="38"/>
        <v>9999</v>
      </c>
      <c r="AM465" s="27">
        <f t="shared" si="39"/>
        <v>9999</v>
      </c>
    </row>
    <row r="466" spans="1:39" ht="35.1" customHeight="1">
      <c r="A466" s="119" t="s">
        <v>743</v>
      </c>
      <c r="B466" s="119" t="s">
        <v>4169</v>
      </c>
      <c r="C466" s="119" t="s">
        <v>54</v>
      </c>
      <c r="D466" s="119" t="s">
        <v>14</v>
      </c>
      <c r="E466" s="119" t="s">
        <v>12</v>
      </c>
      <c r="F466" s="121">
        <v>4</v>
      </c>
      <c r="G466" s="121">
        <v>0</v>
      </c>
      <c r="H466" s="121">
        <v>2</v>
      </c>
      <c r="I466" s="119"/>
      <c r="J466" s="119" t="s">
        <v>54</v>
      </c>
      <c r="K466" s="119"/>
      <c r="L466" s="119" t="s">
        <v>3875</v>
      </c>
      <c r="M466" s="119" t="s">
        <v>54</v>
      </c>
      <c r="N466" s="119"/>
      <c r="O466" s="119"/>
      <c r="P466" s="119"/>
      <c r="AF466" s="27">
        <f t="shared" si="32"/>
        <v>0</v>
      </c>
      <c r="AG466" s="27">
        <f t="shared" si="33"/>
        <v>0</v>
      </c>
      <c r="AH466" s="27">
        <f t="shared" si="34"/>
        <v>0</v>
      </c>
      <c r="AI466" s="27">
        <f t="shared" si="35"/>
        <v>0</v>
      </c>
      <c r="AJ466" s="27">
        <f t="shared" si="36"/>
        <v>9999</v>
      </c>
      <c r="AK466" s="27">
        <f t="shared" si="37"/>
        <v>9999</v>
      </c>
      <c r="AL466" s="27">
        <f t="shared" si="38"/>
        <v>9999</v>
      </c>
      <c r="AM466" s="27">
        <f t="shared" si="39"/>
        <v>9999</v>
      </c>
    </row>
    <row r="467" spans="1:39" ht="35.1" customHeight="1">
      <c r="A467" s="119" t="s">
        <v>743</v>
      </c>
      <c r="B467" s="119" t="s">
        <v>4170</v>
      </c>
      <c r="C467" s="119" t="s">
        <v>4171</v>
      </c>
      <c r="D467" s="119" t="s">
        <v>14</v>
      </c>
      <c r="E467" s="119" t="s">
        <v>3571</v>
      </c>
      <c r="F467" s="121">
        <v>5</v>
      </c>
      <c r="G467" s="121">
        <v>0</v>
      </c>
      <c r="H467" s="121">
        <v>0</v>
      </c>
      <c r="I467" s="119"/>
      <c r="J467" s="119"/>
      <c r="K467" s="119"/>
      <c r="L467" s="119"/>
      <c r="M467" s="119"/>
      <c r="N467" s="119"/>
      <c r="O467" s="119"/>
      <c r="P467" s="119"/>
      <c r="AF467" s="27">
        <f t="shared" si="32"/>
        <v>0</v>
      </c>
      <c r="AG467" s="27">
        <f t="shared" si="33"/>
        <v>0</v>
      </c>
      <c r="AH467" s="27">
        <f t="shared" si="34"/>
        <v>0</v>
      </c>
      <c r="AI467" s="27">
        <f t="shared" si="35"/>
        <v>0</v>
      </c>
      <c r="AJ467" s="27">
        <f t="shared" si="36"/>
        <v>9999</v>
      </c>
      <c r="AK467" s="27">
        <f t="shared" si="37"/>
        <v>9999</v>
      </c>
      <c r="AL467" s="27">
        <f t="shared" si="38"/>
        <v>9999</v>
      </c>
      <c r="AM467" s="27">
        <f t="shared" si="39"/>
        <v>9999</v>
      </c>
    </row>
    <row r="468" spans="1:39" ht="35.1" customHeight="1">
      <c r="A468" s="119" t="s">
        <v>757</v>
      </c>
      <c r="B468" s="119" t="s">
        <v>4172</v>
      </c>
      <c r="C468" s="119" t="s">
        <v>766</v>
      </c>
      <c r="D468" s="119" t="s">
        <v>19</v>
      </c>
      <c r="E468" s="119" t="s">
        <v>12</v>
      </c>
      <c r="F468" s="121">
        <v>1</v>
      </c>
      <c r="G468" s="121">
        <v>3</v>
      </c>
      <c r="H468" s="121">
        <v>0</v>
      </c>
      <c r="I468" s="119" t="s">
        <v>766</v>
      </c>
      <c r="J468" s="119"/>
      <c r="K468" s="119" t="s">
        <v>4173</v>
      </c>
      <c r="L468" s="119"/>
      <c r="M468" s="119" t="s">
        <v>766</v>
      </c>
      <c r="N468" s="119" t="s">
        <v>4174</v>
      </c>
      <c r="O468" s="119"/>
      <c r="P468" s="119"/>
      <c r="AF468" s="27">
        <f t="shared" si="32"/>
        <v>0</v>
      </c>
      <c r="AG468" s="27">
        <f t="shared" si="33"/>
        <v>0</v>
      </c>
      <c r="AH468" s="27">
        <f t="shared" si="34"/>
        <v>0</v>
      </c>
      <c r="AI468" s="27">
        <f t="shared" si="35"/>
        <v>0</v>
      </c>
      <c r="AJ468" s="27">
        <f t="shared" si="36"/>
        <v>9999</v>
      </c>
      <c r="AK468" s="27">
        <f t="shared" si="37"/>
        <v>9999</v>
      </c>
      <c r="AL468" s="27">
        <f t="shared" si="38"/>
        <v>9999</v>
      </c>
      <c r="AM468" s="27">
        <f t="shared" si="39"/>
        <v>9999</v>
      </c>
    </row>
    <row r="469" spans="1:39" ht="35.1" customHeight="1">
      <c r="A469" s="119" t="s">
        <v>757</v>
      </c>
      <c r="B469" s="119" t="s">
        <v>4175</v>
      </c>
      <c r="C469" s="119" t="s">
        <v>523</v>
      </c>
      <c r="D469" s="119" t="s">
        <v>19</v>
      </c>
      <c r="E469" s="119" t="s">
        <v>12</v>
      </c>
      <c r="F469" s="121">
        <v>2</v>
      </c>
      <c r="G469" s="121">
        <v>3</v>
      </c>
      <c r="H469" s="121">
        <v>0</v>
      </c>
      <c r="I469" s="119" t="s">
        <v>523</v>
      </c>
      <c r="J469" s="119"/>
      <c r="K469" s="119" t="s">
        <v>3766</v>
      </c>
      <c r="L469" s="119"/>
      <c r="M469" s="119" t="s">
        <v>523</v>
      </c>
      <c r="N469" s="119"/>
      <c r="O469" s="119"/>
      <c r="P469" s="119"/>
      <c r="AF469" s="27">
        <f t="shared" si="32"/>
        <v>0</v>
      </c>
      <c r="AG469" s="27">
        <f t="shared" si="33"/>
        <v>0</v>
      </c>
      <c r="AH469" s="27">
        <f t="shared" si="34"/>
        <v>0</v>
      </c>
      <c r="AI469" s="27">
        <f t="shared" si="35"/>
        <v>0</v>
      </c>
      <c r="AJ469" s="27">
        <f t="shared" si="36"/>
        <v>9999</v>
      </c>
      <c r="AK469" s="27">
        <f t="shared" si="37"/>
        <v>9999</v>
      </c>
      <c r="AL469" s="27">
        <f t="shared" si="38"/>
        <v>9999</v>
      </c>
      <c r="AM469" s="27">
        <f t="shared" si="39"/>
        <v>9999</v>
      </c>
    </row>
    <row r="470" spans="1:39" ht="35.1" customHeight="1">
      <c r="A470" s="119" t="s">
        <v>757</v>
      </c>
      <c r="B470" s="119" t="s">
        <v>4176</v>
      </c>
      <c r="C470" s="119" t="s">
        <v>2182</v>
      </c>
      <c r="D470" s="119" t="s">
        <v>19</v>
      </c>
      <c r="E470" s="119" t="s">
        <v>12</v>
      </c>
      <c r="F470" s="121">
        <v>3</v>
      </c>
      <c r="G470" s="121">
        <v>2</v>
      </c>
      <c r="H470" s="121">
        <v>0</v>
      </c>
      <c r="I470" s="119" t="s">
        <v>2182</v>
      </c>
      <c r="J470" s="119"/>
      <c r="K470" s="119" t="s">
        <v>4177</v>
      </c>
      <c r="L470" s="119"/>
      <c r="M470" s="119" t="s">
        <v>2182</v>
      </c>
      <c r="N470" s="119" t="s">
        <v>1131</v>
      </c>
      <c r="O470" s="119" t="s">
        <v>1098</v>
      </c>
      <c r="P470" s="119"/>
      <c r="AF470" s="27">
        <f t="shared" si="32"/>
        <v>0</v>
      </c>
      <c r="AG470" s="27">
        <f t="shared" si="33"/>
        <v>0</v>
      </c>
      <c r="AH470" s="27">
        <f t="shared" si="34"/>
        <v>0</v>
      </c>
      <c r="AI470" s="27">
        <f t="shared" si="35"/>
        <v>0</v>
      </c>
      <c r="AJ470" s="27">
        <f t="shared" si="36"/>
        <v>9999</v>
      </c>
      <c r="AK470" s="27">
        <f t="shared" si="37"/>
        <v>9999</v>
      </c>
      <c r="AL470" s="27">
        <f t="shared" si="38"/>
        <v>9999</v>
      </c>
      <c r="AM470" s="27">
        <f t="shared" si="39"/>
        <v>9999</v>
      </c>
    </row>
    <row r="471" spans="1:39" ht="35.1" customHeight="1">
      <c r="A471" s="119" t="s">
        <v>757</v>
      </c>
      <c r="B471" s="119" t="s">
        <v>4178</v>
      </c>
      <c r="C471" s="119" t="s">
        <v>2183</v>
      </c>
      <c r="D471" s="119" t="s">
        <v>19</v>
      </c>
      <c r="E471" s="119" t="s">
        <v>12</v>
      </c>
      <c r="F471" s="121">
        <v>4</v>
      </c>
      <c r="G471" s="121">
        <v>2</v>
      </c>
      <c r="H471" s="121">
        <v>0</v>
      </c>
      <c r="I471" s="119" t="s">
        <v>2183</v>
      </c>
      <c r="J471" s="119"/>
      <c r="K471" s="119" t="s">
        <v>4179</v>
      </c>
      <c r="L471" s="119"/>
      <c r="M471" s="119" t="s">
        <v>2183</v>
      </c>
      <c r="N471" s="119" t="s">
        <v>49</v>
      </c>
      <c r="O471" s="119" t="s">
        <v>971</v>
      </c>
      <c r="P471" s="119"/>
      <c r="AF471" s="27">
        <f t="shared" si="32"/>
        <v>0</v>
      </c>
      <c r="AG471" s="27">
        <f t="shared" si="33"/>
        <v>0</v>
      </c>
      <c r="AH471" s="27">
        <f t="shared" si="34"/>
        <v>0</v>
      </c>
      <c r="AI471" s="27">
        <f t="shared" si="35"/>
        <v>0</v>
      </c>
      <c r="AJ471" s="27">
        <f t="shared" si="36"/>
        <v>9999</v>
      </c>
      <c r="AK471" s="27">
        <f t="shared" si="37"/>
        <v>9999</v>
      </c>
      <c r="AL471" s="27">
        <f t="shared" si="38"/>
        <v>9999</v>
      </c>
      <c r="AM471" s="27">
        <f t="shared" si="39"/>
        <v>9999</v>
      </c>
    </row>
    <row r="472" spans="1:39" ht="35.1" customHeight="1">
      <c r="A472" s="119" t="s">
        <v>757</v>
      </c>
      <c r="B472" s="119" t="s">
        <v>4180</v>
      </c>
      <c r="C472" s="119" t="s">
        <v>4181</v>
      </c>
      <c r="D472" s="119" t="s">
        <v>19</v>
      </c>
      <c r="E472" s="119" t="s">
        <v>3571</v>
      </c>
      <c r="F472" s="121">
        <v>5</v>
      </c>
      <c r="G472" s="121">
        <v>0</v>
      </c>
      <c r="H472" s="121">
        <v>0</v>
      </c>
      <c r="I472" s="119"/>
      <c r="J472" s="119"/>
      <c r="K472" s="119"/>
      <c r="L472" s="119"/>
      <c r="M472" s="119"/>
      <c r="N472" s="119"/>
      <c r="O472" s="119"/>
      <c r="P472" s="119"/>
      <c r="AF472" s="27">
        <f t="shared" si="32"/>
        <v>0</v>
      </c>
      <c r="AG472" s="27">
        <f t="shared" si="33"/>
        <v>0</v>
      </c>
      <c r="AH472" s="27">
        <f t="shared" si="34"/>
        <v>0</v>
      </c>
      <c r="AI472" s="27">
        <f t="shared" si="35"/>
        <v>0</v>
      </c>
      <c r="AJ472" s="27">
        <f t="shared" si="36"/>
        <v>9999</v>
      </c>
      <c r="AK472" s="27">
        <f t="shared" si="37"/>
        <v>9999</v>
      </c>
      <c r="AL472" s="27">
        <f t="shared" si="38"/>
        <v>9999</v>
      </c>
      <c r="AM472" s="27">
        <f t="shared" si="39"/>
        <v>9999</v>
      </c>
    </row>
    <row r="473" spans="1:39" ht="35.1" customHeight="1">
      <c r="A473" s="119" t="s">
        <v>757</v>
      </c>
      <c r="B473" s="119" t="s">
        <v>4182</v>
      </c>
      <c r="C473" s="119" t="s">
        <v>23</v>
      </c>
      <c r="D473" s="119" t="s">
        <v>14</v>
      </c>
      <c r="E473" s="119" t="s">
        <v>12</v>
      </c>
      <c r="F473" s="121">
        <v>1</v>
      </c>
      <c r="G473" s="121">
        <v>0</v>
      </c>
      <c r="H473" s="121">
        <v>3</v>
      </c>
      <c r="I473" s="119"/>
      <c r="J473" s="119" t="s">
        <v>23</v>
      </c>
      <c r="K473" s="119"/>
      <c r="L473" s="119" t="s">
        <v>3871</v>
      </c>
      <c r="M473" s="119" t="s">
        <v>23</v>
      </c>
      <c r="N473" s="119" t="s">
        <v>3796</v>
      </c>
      <c r="O473" s="119"/>
      <c r="P473" s="119"/>
      <c r="AF473" s="27">
        <f t="shared" si="32"/>
        <v>0</v>
      </c>
      <c r="AG473" s="27">
        <f t="shared" si="33"/>
        <v>0</v>
      </c>
      <c r="AH473" s="27">
        <f t="shared" si="34"/>
        <v>0</v>
      </c>
      <c r="AI473" s="27">
        <f t="shared" si="35"/>
        <v>0</v>
      </c>
      <c r="AJ473" s="27">
        <f t="shared" si="36"/>
        <v>9999</v>
      </c>
      <c r="AK473" s="27">
        <f t="shared" si="37"/>
        <v>9999</v>
      </c>
      <c r="AL473" s="27">
        <f t="shared" si="38"/>
        <v>9999</v>
      </c>
      <c r="AM473" s="27">
        <f t="shared" si="39"/>
        <v>9999</v>
      </c>
    </row>
    <row r="474" spans="1:39" ht="35.1" customHeight="1">
      <c r="A474" s="119" t="s">
        <v>757</v>
      </c>
      <c r="B474" s="119" t="s">
        <v>4183</v>
      </c>
      <c r="C474" s="119" t="s">
        <v>18</v>
      </c>
      <c r="D474" s="119" t="s">
        <v>14</v>
      </c>
      <c r="E474" s="119" t="s">
        <v>12</v>
      </c>
      <c r="F474" s="121">
        <v>2</v>
      </c>
      <c r="G474" s="121">
        <v>0</v>
      </c>
      <c r="H474" s="121">
        <v>3</v>
      </c>
      <c r="I474" s="119"/>
      <c r="J474" s="119" t="s">
        <v>18</v>
      </c>
      <c r="K474" s="119"/>
      <c r="L474" s="119" t="s">
        <v>4184</v>
      </c>
      <c r="M474" s="119" t="s">
        <v>18</v>
      </c>
      <c r="N474" s="119" t="s">
        <v>4185</v>
      </c>
      <c r="O474" s="119"/>
      <c r="P474" s="119"/>
      <c r="AF474" s="27">
        <f t="shared" si="32"/>
        <v>0</v>
      </c>
      <c r="AG474" s="27">
        <f t="shared" si="33"/>
        <v>0</v>
      </c>
      <c r="AH474" s="27">
        <f t="shared" si="34"/>
        <v>0</v>
      </c>
      <c r="AI474" s="27">
        <f t="shared" si="35"/>
        <v>0</v>
      </c>
      <c r="AJ474" s="27">
        <f t="shared" si="36"/>
        <v>9999</v>
      </c>
      <c r="AK474" s="27">
        <f t="shared" si="37"/>
        <v>9999</v>
      </c>
      <c r="AL474" s="27">
        <f t="shared" si="38"/>
        <v>9999</v>
      </c>
      <c r="AM474" s="27">
        <f t="shared" si="39"/>
        <v>9999</v>
      </c>
    </row>
    <row r="475" spans="1:39" ht="35.1" customHeight="1">
      <c r="A475" s="119" t="s">
        <v>757</v>
      </c>
      <c r="B475" s="119" t="s">
        <v>4186</v>
      </c>
      <c r="C475" s="119" t="s">
        <v>69</v>
      </c>
      <c r="D475" s="119" t="s">
        <v>14</v>
      </c>
      <c r="E475" s="119" t="s">
        <v>12</v>
      </c>
      <c r="F475" s="121">
        <v>3</v>
      </c>
      <c r="G475" s="121">
        <v>0</v>
      </c>
      <c r="H475" s="121">
        <v>2</v>
      </c>
      <c r="I475" s="119"/>
      <c r="J475" s="119" t="s">
        <v>69</v>
      </c>
      <c r="K475" s="119"/>
      <c r="L475" s="119" t="s">
        <v>3717</v>
      </c>
      <c r="M475" s="119" t="s">
        <v>69</v>
      </c>
      <c r="N475" s="119"/>
      <c r="O475" s="119"/>
      <c r="P475" s="119"/>
      <c r="AF475" s="27">
        <f t="shared" si="32"/>
        <v>0</v>
      </c>
      <c r="AG475" s="27">
        <f t="shared" si="33"/>
        <v>0</v>
      </c>
      <c r="AH475" s="27">
        <f t="shared" si="34"/>
        <v>0</v>
      </c>
      <c r="AI475" s="27">
        <f t="shared" si="35"/>
        <v>0</v>
      </c>
      <c r="AJ475" s="27">
        <f t="shared" si="36"/>
        <v>9999</v>
      </c>
      <c r="AK475" s="27">
        <f t="shared" si="37"/>
        <v>9999</v>
      </c>
      <c r="AL475" s="27">
        <f t="shared" si="38"/>
        <v>9999</v>
      </c>
      <c r="AM475" s="27">
        <f t="shared" si="39"/>
        <v>9999</v>
      </c>
    </row>
    <row r="476" spans="1:39" ht="35.1" customHeight="1">
      <c r="A476" s="119" t="s">
        <v>757</v>
      </c>
      <c r="B476" s="119" t="s">
        <v>4187</v>
      </c>
      <c r="C476" s="119" t="s">
        <v>54</v>
      </c>
      <c r="D476" s="119" t="s">
        <v>14</v>
      </c>
      <c r="E476" s="119" t="s">
        <v>12</v>
      </c>
      <c r="F476" s="121">
        <v>4</v>
      </c>
      <c r="G476" s="121">
        <v>0</v>
      </c>
      <c r="H476" s="121">
        <v>2</v>
      </c>
      <c r="I476" s="119"/>
      <c r="J476" s="119" t="s">
        <v>54</v>
      </c>
      <c r="K476" s="119"/>
      <c r="L476" s="119" t="s">
        <v>3875</v>
      </c>
      <c r="M476" s="119" t="s">
        <v>54</v>
      </c>
      <c r="N476" s="119"/>
      <c r="O476" s="119"/>
      <c r="P476" s="119"/>
      <c r="AF476" s="27">
        <f t="shared" si="32"/>
        <v>0</v>
      </c>
      <c r="AG476" s="27">
        <f t="shared" si="33"/>
        <v>0</v>
      </c>
      <c r="AH476" s="27">
        <f t="shared" si="34"/>
        <v>0</v>
      </c>
      <c r="AI476" s="27">
        <f t="shared" si="35"/>
        <v>0</v>
      </c>
      <c r="AJ476" s="27">
        <f t="shared" si="36"/>
        <v>9999</v>
      </c>
      <c r="AK476" s="27">
        <f t="shared" si="37"/>
        <v>9999</v>
      </c>
      <c r="AL476" s="27">
        <f t="shared" si="38"/>
        <v>9999</v>
      </c>
      <c r="AM476" s="27">
        <f t="shared" si="39"/>
        <v>9999</v>
      </c>
    </row>
    <row r="477" spans="1:39" ht="35.1" customHeight="1">
      <c r="A477" s="119" t="s">
        <v>757</v>
      </c>
      <c r="B477" s="119" t="s">
        <v>4188</v>
      </c>
      <c r="C477" s="119" t="s">
        <v>4189</v>
      </c>
      <c r="D477" s="119" t="s">
        <v>14</v>
      </c>
      <c r="E477" s="119" t="s">
        <v>3571</v>
      </c>
      <c r="F477" s="121">
        <v>5</v>
      </c>
      <c r="G477" s="121">
        <v>0</v>
      </c>
      <c r="H477" s="121">
        <v>0</v>
      </c>
      <c r="I477" s="119"/>
      <c r="J477" s="119"/>
      <c r="K477" s="119"/>
      <c r="L477" s="119"/>
      <c r="M477" s="119"/>
      <c r="N477" s="119"/>
      <c r="O477" s="119"/>
      <c r="P477" s="119"/>
      <c r="AF477" s="27">
        <f t="shared" si="32"/>
        <v>0</v>
      </c>
      <c r="AG477" s="27">
        <f t="shared" si="33"/>
        <v>0</v>
      </c>
      <c r="AH477" s="27">
        <f t="shared" si="34"/>
        <v>0</v>
      </c>
      <c r="AI477" s="27">
        <f t="shared" si="35"/>
        <v>0</v>
      </c>
      <c r="AJ477" s="27">
        <f t="shared" si="36"/>
        <v>9999</v>
      </c>
      <c r="AK477" s="27">
        <f t="shared" si="37"/>
        <v>9999</v>
      </c>
      <c r="AL477" s="27">
        <f t="shared" si="38"/>
        <v>9999</v>
      </c>
      <c r="AM477" s="27">
        <f t="shared" si="39"/>
        <v>9999</v>
      </c>
    </row>
    <row r="478" spans="1:39" ht="35.1" customHeight="1">
      <c r="A478" s="119" t="s">
        <v>768</v>
      </c>
      <c r="B478" s="119" t="s">
        <v>4190</v>
      </c>
      <c r="C478" s="119" t="s">
        <v>779</v>
      </c>
      <c r="D478" s="119" t="s">
        <v>19</v>
      </c>
      <c r="E478" s="119" t="s">
        <v>12</v>
      </c>
      <c r="F478" s="121">
        <v>1</v>
      </c>
      <c r="G478" s="121">
        <v>3</v>
      </c>
      <c r="H478" s="121">
        <v>0</v>
      </c>
      <c r="I478" s="119" t="s">
        <v>779</v>
      </c>
      <c r="J478" s="119"/>
      <c r="K478" s="119" t="s">
        <v>4191</v>
      </c>
      <c r="L478" s="119"/>
      <c r="M478" s="119" t="s">
        <v>779</v>
      </c>
      <c r="N478" s="119" t="s">
        <v>4192</v>
      </c>
      <c r="O478" s="119" t="s">
        <v>766</v>
      </c>
      <c r="P478" s="119" t="s">
        <v>4174</v>
      </c>
      <c r="AF478" s="27">
        <f t="shared" si="32"/>
        <v>0</v>
      </c>
      <c r="AG478" s="27">
        <f t="shared" si="33"/>
        <v>0</v>
      </c>
      <c r="AH478" s="27">
        <f t="shared" si="34"/>
        <v>0</v>
      </c>
      <c r="AI478" s="27">
        <f t="shared" si="35"/>
        <v>0</v>
      </c>
      <c r="AJ478" s="27">
        <f t="shared" si="36"/>
        <v>9999</v>
      </c>
      <c r="AK478" s="27">
        <f t="shared" si="37"/>
        <v>9999</v>
      </c>
      <c r="AL478" s="27">
        <f t="shared" si="38"/>
        <v>9999</v>
      </c>
      <c r="AM478" s="27">
        <f t="shared" si="39"/>
        <v>9999</v>
      </c>
    </row>
    <row r="479" spans="1:39" ht="35.1" customHeight="1">
      <c r="A479" s="119" t="s">
        <v>768</v>
      </c>
      <c r="B479" s="119" t="s">
        <v>4193</v>
      </c>
      <c r="C479" s="119" t="s">
        <v>780</v>
      </c>
      <c r="D479" s="119" t="s">
        <v>19</v>
      </c>
      <c r="E479" s="119" t="s">
        <v>12</v>
      </c>
      <c r="F479" s="121">
        <v>2</v>
      </c>
      <c r="G479" s="121">
        <v>3</v>
      </c>
      <c r="H479" s="121">
        <v>0</v>
      </c>
      <c r="I479" s="119" t="s">
        <v>780</v>
      </c>
      <c r="J479" s="119"/>
      <c r="K479" s="119" t="s">
        <v>4194</v>
      </c>
      <c r="L479" s="119"/>
      <c r="M479" s="119" t="s">
        <v>780</v>
      </c>
      <c r="N479" s="119" t="s">
        <v>4195</v>
      </c>
      <c r="O479" s="119" t="s">
        <v>4196</v>
      </c>
      <c r="P479" s="119" t="s">
        <v>4197</v>
      </c>
      <c r="AF479" s="27">
        <f t="shared" si="32"/>
        <v>0</v>
      </c>
      <c r="AG479" s="27">
        <f t="shared" si="33"/>
        <v>0</v>
      </c>
      <c r="AH479" s="27">
        <f t="shared" si="34"/>
        <v>0</v>
      </c>
      <c r="AI479" s="27">
        <f t="shared" si="35"/>
        <v>0</v>
      </c>
      <c r="AJ479" s="27">
        <f t="shared" si="36"/>
        <v>9999</v>
      </c>
      <c r="AK479" s="27">
        <f t="shared" si="37"/>
        <v>9999</v>
      </c>
      <c r="AL479" s="27">
        <f t="shared" si="38"/>
        <v>9999</v>
      </c>
      <c r="AM479" s="27">
        <f t="shared" si="39"/>
        <v>9999</v>
      </c>
    </row>
    <row r="480" spans="1:39" ht="35.1" customHeight="1">
      <c r="A480" s="119" t="s">
        <v>768</v>
      </c>
      <c r="B480" s="119" t="s">
        <v>4198</v>
      </c>
      <c r="C480" s="119" t="s">
        <v>914</v>
      </c>
      <c r="D480" s="119" t="s">
        <v>19</v>
      </c>
      <c r="E480" s="119" t="s">
        <v>12</v>
      </c>
      <c r="F480" s="121">
        <v>3</v>
      </c>
      <c r="G480" s="121">
        <v>2</v>
      </c>
      <c r="H480" s="121">
        <v>0</v>
      </c>
      <c r="I480" s="119" t="s">
        <v>914</v>
      </c>
      <c r="J480" s="119"/>
      <c r="K480" s="119" t="s">
        <v>4111</v>
      </c>
      <c r="L480" s="119"/>
      <c r="M480" s="119" t="s">
        <v>914</v>
      </c>
      <c r="N480" s="119"/>
      <c r="O480" s="119"/>
      <c r="P480" s="119"/>
      <c r="AF480" s="27">
        <f t="shared" si="32"/>
        <v>0</v>
      </c>
      <c r="AG480" s="27">
        <f t="shared" si="33"/>
        <v>0</v>
      </c>
      <c r="AH480" s="27">
        <f t="shared" si="34"/>
        <v>0</v>
      </c>
      <c r="AI480" s="27">
        <f t="shared" si="35"/>
        <v>0</v>
      </c>
      <c r="AJ480" s="27">
        <f t="shared" si="36"/>
        <v>9999</v>
      </c>
      <c r="AK480" s="27">
        <f t="shared" si="37"/>
        <v>9999</v>
      </c>
      <c r="AL480" s="27">
        <f t="shared" si="38"/>
        <v>9999</v>
      </c>
      <c r="AM480" s="27">
        <f t="shared" si="39"/>
        <v>9999</v>
      </c>
    </row>
    <row r="481" spans="1:39" ht="35.1" customHeight="1">
      <c r="A481" s="119" t="s">
        <v>768</v>
      </c>
      <c r="B481" s="119" t="s">
        <v>4199</v>
      </c>
      <c r="C481" s="119" t="s">
        <v>2184</v>
      </c>
      <c r="D481" s="119" t="s">
        <v>19</v>
      </c>
      <c r="E481" s="119" t="s">
        <v>12</v>
      </c>
      <c r="F481" s="121">
        <v>4</v>
      </c>
      <c r="G481" s="121">
        <v>2</v>
      </c>
      <c r="H481" s="121">
        <v>0</v>
      </c>
      <c r="I481" s="119" t="s">
        <v>2184</v>
      </c>
      <c r="J481" s="119"/>
      <c r="K481" s="119" t="s">
        <v>4200</v>
      </c>
      <c r="L481" s="119"/>
      <c r="M481" s="119" t="s">
        <v>2184</v>
      </c>
      <c r="N481" s="119" t="s">
        <v>4201</v>
      </c>
      <c r="O481" s="119" t="s">
        <v>4202</v>
      </c>
      <c r="P481" s="119" t="s">
        <v>4203</v>
      </c>
      <c r="AF481" s="27">
        <f t="shared" si="32"/>
        <v>0</v>
      </c>
      <c r="AG481" s="27">
        <f t="shared" si="33"/>
        <v>0</v>
      </c>
      <c r="AH481" s="27">
        <f t="shared" si="34"/>
        <v>0</v>
      </c>
      <c r="AI481" s="27">
        <f t="shared" si="35"/>
        <v>0</v>
      </c>
      <c r="AJ481" s="27">
        <f t="shared" si="36"/>
        <v>9999</v>
      </c>
      <c r="AK481" s="27">
        <f t="shared" si="37"/>
        <v>9999</v>
      </c>
      <c r="AL481" s="27">
        <f t="shared" si="38"/>
        <v>9999</v>
      </c>
      <c r="AM481" s="27">
        <f t="shared" si="39"/>
        <v>9999</v>
      </c>
    </row>
    <row r="482" spans="1:39" ht="35.1" customHeight="1">
      <c r="A482" s="119" t="s">
        <v>768</v>
      </c>
      <c r="B482" s="119" t="s">
        <v>4204</v>
      </c>
      <c r="C482" s="119" t="s">
        <v>4205</v>
      </c>
      <c r="D482" s="119" t="s">
        <v>19</v>
      </c>
      <c r="E482" s="119" t="s">
        <v>3571</v>
      </c>
      <c r="F482" s="121">
        <v>5</v>
      </c>
      <c r="G482" s="121">
        <v>0</v>
      </c>
      <c r="H482" s="121">
        <v>0</v>
      </c>
      <c r="I482" s="119"/>
      <c r="J482" s="119"/>
      <c r="K482" s="119"/>
      <c r="L482" s="119"/>
      <c r="M482" s="119"/>
      <c r="N482" s="119"/>
      <c r="O482" s="119"/>
      <c r="P482" s="119"/>
      <c r="AF482" s="27">
        <f t="shared" si="32"/>
        <v>0</v>
      </c>
      <c r="AG482" s="27">
        <f t="shared" si="33"/>
        <v>0</v>
      </c>
      <c r="AH482" s="27">
        <f t="shared" si="34"/>
        <v>0</v>
      </c>
      <c r="AI482" s="27">
        <f t="shared" si="35"/>
        <v>0</v>
      </c>
      <c r="AJ482" s="27">
        <f t="shared" si="36"/>
        <v>9999</v>
      </c>
      <c r="AK482" s="27">
        <f t="shared" si="37"/>
        <v>9999</v>
      </c>
      <c r="AL482" s="27">
        <f t="shared" si="38"/>
        <v>9999</v>
      </c>
      <c r="AM482" s="27">
        <f t="shared" si="39"/>
        <v>9999</v>
      </c>
    </row>
    <row r="483" spans="1:39" ht="35.1" customHeight="1">
      <c r="A483" s="119" t="s">
        <v>768</v>
      </c>
      <c r="B483" s="119" t="s">
        <v>4206</v>
      </c>
      <c r="C483" s="119" t="s">
        <v>31</v>
      </c>
      <c r="D483" s="119" t="s">
        <v>14</v>
      </c>
      <c r="E483" s="119" t="s">
        <v>12</v>
      </c>
      <c r="F483" s="121">
        <v>1</v>
      </c>
      <c r="G483" s="121">
        <v>0</v>
      </c>
      <c r="H483" s="121">
        <v>3</v>
      </c>
      <c r="I483" s="119"/>
      <c r="J483" s="119" t="s">
        <v>31</v>
      </c>
      <c r="K483" s="119"/>
      <c r="L483" s="119" t="s">
        <v>4207</v>
      </c>
      <c r="M483" s="119" t="s">
        <v>31</v>
      </c>
      <c r="N483" s="119" t="s">
        <v>4208</v>
      </c>
      <c r="O483" s="119"/>
      <c r="P483" s="119"/>
      <c r="AF483" s="27">
        <f t="shared" si="32"/>
        <v>0</v>
      </c>
      <c r="AG483" s="27">
        <f t="shared" si="33"/>
        <v>0</v>
      </c>
      <c r="AH483" s="27">
        <f t="shared" si="34"/>
        <v>0</v>
      </c>
      <c r="AI483" s="27">
        <f t="shared" si="35"/>
        <v>0</v>
      </c>
      <c r="AJ483" s="27">
        <f t="shared" si="36"/>
        <v>9999</v>
      </c>
      <c r="AK483" s="27">
        <f t="shared" si="37"/>
        <v>9999</v>
      </c>
      <c r="AL483" s="27">
        <f t="shared" si="38"/>
        <v>9999</v>
      </c>
      <c r="AM483" s="27">
        <f t="shared" si="39"/>
        <v>9999</v>
      </c>
    </row>
    <row r="484" spans="1:39" ht="35.1" customHeight="1">
      <c r="A484" s="119" t="s">
        <v>768</v>
      </c>
      <c r="B484" s="119" t="s">
        <v>4209</v>
      </c>
      <c r="C484" s="119" t="s">
        <v>614</v>
      </c>
      <c r="D484" s="119" t="s">
        <v>14</v>
      </c>
      <c r="E484" s="119" t="s">
        <v>12</v>
      </c>
      <c r="F484" s="121">
        <v>2</v>
      </c>
      <c r="G484" s="121">
        <v>0</v>
      </c>
      <c r="H484" s="121">
        <v>3</v>
      </c>
      <c r="I484" s="119"/>
      <c r="J484" s="119" t="s">
        <v>614</v>
      </c>
      <c r="K484" s="119"/>
      <c r="L484" s="119" t="s">
        <v>3941</v>
      </c>
      <c r="M484" s="119" t="s">
        <v>614</v>
      </c>
      <c r="N484" s="119" t="s">
        <v>3942</v>
      </c>
      <c r="O484" s="119"/>
      <c r="P484" s="119"/>
      <c r="AF484" s="27">
        <f t="shared" si="32"/>
        <v>0</v>
      </c>
      <c r="AG484" s="27">
        <f t="shared" si="33"/>
        <v>0</v>
      </c>
      <c r="AH484" s="27">
        <f t="shared" si="34"/>
        <v>0</v>
      </c>
      <c r="AI484" s="27">
        <f t="shared" si="35"/>
        <v>0</v>
      </c>
      <c r="AJ484" s="27">
        <f t="shared" si="36"/>
        <v>9999</v>
      </c>
      <c r="AK484" s="27">
        <f t="shared" si="37"/>
        <v>9999</v>
      </c>
      <c r="AL484" s="27">
        <f t="shared" si="38"/>
        <v>9999</v>
      </c>
      <c r="AM484" s="27">
        <f t="shared" si="39"/>
        <v>9999</v>
      </c>
    </row>
    <row r="485" spans="1:39" ht="35.1" customHeight="1">
      <c r="A485" s="119" t="s">
        <v>768</v>
      </c>
      <c r="B485" s="119" t="s">
        <v>4210</v>
      </c>
      <c r="C485" s="119" t="s">
        <v>777</v>
      </c>
      <c r="D485" s="119" t="s">
        <v>14</v>
      </c>
      <c r="E485" s="119" t="s">
        <v>12</v>
      </c>
      <c r="F485" s="121">
        <v>3</v>
      </c>
      <c r="G485" s="121">
        <v>0</v>
      </c>
      <c r="H485" s="121">
        <v>2</v>
      </c>
      <c r="I485" s="119"/>
      <c r="J485" s="119" t="s">
        <v>777</v>
      </c>
      <c r="K485" s="119"/>
      <c r="L485" s="119" t="s">
        <v>4211</v>
      </c>
      <c r="M485" s="119" t="s">
        <v>777</v>
      </c>
      <c r="N485" s="119"/>
      <c r="O485" s="119"/>
      <c r="P485" s="119"/>
      <c r="AF485" s="27">
        <f t="shared" si="32"/>
        <v>0</v>
      </c>
      <c r="AG485" s="27">
        <f t="shared" si="33"/>
        <v>0</v>
      </c>
      <c r="AH485" s="27">
        <f t="shared" si="34"/>
        <v>0</v>
      </c>
      <c r="AI485" s="27">
        <f t="shared" si="35"/>
        <v>0</v>
      </c>
      <c r="AJ485" s="27">
        <f t="shared" si="36"/>
        <v>9999</v>
      </c>
      <c r="AK485" s="27">
        <f t="shared" si="37"/>
        <v>9999</v>
      </c>
      <c r="AL485" s="27">
        <f t="shared" si="38"/>
        <v>9999</v>
      </c>
      <c r="AM485" s="27">
        <f t="shared" si="39"/>
        <v>9999</v>
      </c>
    </row>
    <row r="486" spans="1:39" ht="35.1" customHeight="1">
      <c r="A486" s="119" t="s">
        <v>768</v>
      </c>
      <c r="B486" s="119" t="s">
        <v>4212</v>
      </c>
      <c r="C486" s="119" t="s">
        <v>778</v>
      </c>
      <c r="D486" s="119" t="s">
        <v>14</v>
      </c>
      <c r="E486" s="119" t="s">
        <v>12</v>
      </c>
      <c r="F486" s="121">
        <v>4</v>
      </c>
      <c r="G486" s="121">
        <v>0</v>
      </c>
      <c r="H486" s="121">
        <v>2</v>
      </c>
      <c r="I486" s="119"/>
      <c r="J486" s="119" t="s">
        <v>778</v>
      </c>
      <c r="K486" s="119"/>
      <c r="L486" s="119" t="s">
        <v>4213</v>
      </c>
      <c r="M486" s="119" t="s">
        <v>778</v>
      </c>
      <c r="N486" s="119"/>
      <c r="O486" s="119"/>
      <c r="P486" s="119"/>
      <c r="AF486" s="27">
        <f t="shared" si="32"/>
        <v>0</v>
      </c>
      <c r="AG486" s="27">
        <f t="shared" si="33"/>
        <v>0</v>
      </c>
      <c r="AH486" s="27">
        <f t="shared" si="34"/>
        <v>0</v>
      </c>
      <c r="AI486" s="27">
        <f t="shared" si="35"/>
        <v>0</v>
      </c>
      <c r="AJ486" s="27">
        <f t="shared" si="36"/>
        <v>9999</v>
      </c>
      <c r="AK486" s="27">
        <f t="shared" si="37"/>
        <v>9999</v>
      </c>
      <c r="AL486" s="27">
        <f t="shared" si="38"/>
        <v>9999</v>
      </c>
      <c r="AM486" s="27">
        <f t="shared" si="39"/>
        <v>9999</v>
      </c>
    </row>
    <row r="487" spans="1:39" ht="35.1" customHeight="1">
      <c r="A487" s="119" t="s">
        <v>768</v>
      </c>
      <c r="B487" s="119" t="s">
        <v>4214</v>
      </c>
      <c r="C487" s="119" t="s">
        <v>4215</v>
      </c>
      <c r="D487" s="119" t="s">
        <v>14</v>
      </c>
      <c r="E487" s="119" t="s">
        <v>3571</v>
      </c>
      <c r="F487" s="121">
        <v>5</v>
      </c>
      <c r="G487" s="121">
        <v>0</v>
      </c>
      <c r="H487" s="121">
        <v>0</v>
      </c>
      <c r="I487" s="119"/>
      <c r="J487" s="119"/>
      <c r="K487" s="119"/>
      <c r="L487" s="119"/>
      <c r="M487" s="119"/>
      <c r="N487" s="119"/>
      <c r="O487" s="119"/>
      <c r="P487" s="119"/>
      <c r="AF487" s="27">
        <f t="shared" si="32"/>
        <v>0</v>
      </c>
      <c r="AG487" s="27">
        <f t="shared" si="33"/>
        <v>0</v>
      </c>
      <c r="AH487" s="27">
        <f t="shared" si="34"/>
        <v>0</v>
      </c>
      <c r="AI487" s="27">
        <f t="shared" si="35"/>
        <v>0</v>
      </c>
      <c r="AJ487" s="27">
        <f t="shared" si="36"/>
        <v>9999</v>
      </c>
      <c r="AK487" s="27">
        <f t="shared" si="37"/>
        <v>9999</v>
      </c>
      <c r="AL487" s="27">
        <f t="shared" si="38"/>
        <v>9999</v>
      </c>
      <c r="AM487" s="27">
        <f t="shared" si="39"/>
        <v>9999</v>
      </c>
    </row>
    <row r="488" spans="1:39" ht="35.1" customHeight="1">
      <c r="A488" s="119" t="s">
        <v>510</v>
      </c>
      <c r="B488" s="119" t="s">
        <v>4216</v>
      </c>
      <c r="C488" s="119" t="s">
        <v>791</v>
      </c>
      <c r="D488" s="119" t="s">
        <v>19</v>
      </c>
      <c r="E488" s="119" t="s">
        <v>12</v>
      </c>
      <c r="F488" s="121">
        <v>1</v>
      </c>
      <c r="G488" s="121">
        <v>3</v>
      </c>
      <c r="H488" s="121">
        <v>0</v>
      </c>
      <c r="I488" s="119" t="s">
        <v>791</v>
      </c>
      <c r="J488" s="119"/>
      <c r="K488" s="119" t="s">
        <v>4217</v>
      </c>
      <c r="L488" s="119"/>
      <c r="M488" s="119" t="s">
        <v>791</v>
      </c>
      <c r="N488" s="119"/>
      <c r="O488" s="119"/>
      <c r="P488" s="119"/>
      <c r="AF488" s="27">
        <f t="shared" si="32"/>
        <v>0</v>
      </c>
      <c r="AG488" s="27">
        <f t="shared" si="33"/>
        <v>0</v>
      </c>
      <c r="AH488" s="27">
        <f t="shared" si="34"/>
        <v>0</v>
      </c>
      <c r="AI488" s="27">
        <f t="shared" si="35"/>
        <v>0</v>
      </c>
      <c r="AJ488" s="27">
        <f t="shared" si="36"/>
        <v>9999</v>
      </c>
      <c r="AK488" s="27">
        <f t="shared" si="37"/>
        <v>9999</v>
      </c>
      <c r="AL488" s="27">
        <f t="shared" si="38"/>
        <v>9999</v>
      </c>
      <c r="AM488" s="27">
        <f t="shared" si="39"/>
        <v>9999</v>
      </c>
    </row>
    <row r="489" spans="1:39" ht="35.1" customHeight="1">
      <c r="A489" s="119" t="s">
        <v>510</v>
      </c>
      <c r="B489" s="119" t="s">
        <v>4218</v>
      </c>
      <c r="C489" s="119" t="s">
        <v>792</v>
      </c>
      <c r="D489" s="119" t="s">
        <v>19</v>
      </c>
      <c r="E489" s="119" t="s">
        <v>12</v>
      </c>
      <c r="F489" s="121">
        <v>2</v>
      </c>
      <c r="G489" s="121">
        <v>2</v>
      </c>
      <c r="H489" s="121">
        <v>0</v>
      </c>
      <c r="I489" s="119" t="s">
        <v>792</v>
      </c>
      <c r="J489" s="119"/>
      <c r="K489" s="119" t="s">
        <v>4219</v>
      </c>
      <c r="L489" s="119"/>
      <c r="M489" s="119" t="s">
        <v>792</v>
      </c>
      <c r="N489" s="119" t="s">
        <v>4220</v>
      </c>
      <c r="O489" s="119"/>
      <c r="P489" s="119"/>
      <c r="AF489" s="27">
        <f t="shared" si="32"/>
        <v>0</v>
      </c>
      <c r="AG489" s="27">
        <f t="shared" si="33"/>
        <v>0</v>
      </c>
      <c r="AH489" s="27">
        <f t="shared" si="34"/>
        <v>0</v>
      </c>
      <c r="AI489" s="27">
        <f t="shared" si="35"/>
        <v>0</v>
      </c>
      <c r="AJ489" s="27">
        <f t="shared" si="36"/>
        <v>9999</v>
      </c>
      <c r="AK489" s="27">
        <f t="shared" si="37"/>
        <v>9999</v>
      </c>
      <c r="AL489" s="27">
        <f t="shared" si="38"/>
        <v>9999</v>
      </c>
      <c r="AM489" s="27">
        <f t="shared" si="39"/>
        <v>9999</v>
      </c>
    </row>
    <row r="490" spans="1:39" ht="35.1" customHeight="1">
      <c r="A490" s="119" t="s">
        <v>510</v>
      </c>
      <c r="B490" s="119" t="s">
        <v>4221</v>
      </c>
      <c r="C490" s="119" t="s">
        <v>1206</v>
      </c>
      <c r="D490" s="119" t="s">
        <v>19</v>
      </c>
      <c r="E490" s="119" t="s">
        <v>12</v>
      </c>
      <c r="F490" s="121">
        <v>3</v>
      </c>
      <c r="G490" s="121">
        <v>2</v>
      </c>
      <c r="H490" s="121">
        <v>0</v>
      </c>
      <c r="I490" s="119" t="s">
        <v>1206</v>
      </c>
      <c r="J490" s="119"/>
      <c r="K490" s="119" t="s">
        <v>4222</v>
      </c>
      <c r="L490" s="119"/>
      <c r="M490" s="119" t="s">
        <v>1206</v>
      </c>
      <c r="N490" s="119"/>
      <c r="O490" s="119"/>
      <c r="P490" s="119"/>
      <c r="AF490" s="27">
        <f t="shared" si="32"/>
        <v>0</v>
      </c>
      <c r="AG490" s="27">
        <f t="shared" si="33"/>
        <v>0</v>
      </c>
      <c r="AH490" s="27">
        <f t="shared" si="34"/>
        <v>0</v>
      </c>
      <c r="AI490" s="27">
        <f t="shared" si="35"/>
        <v>0</v>
      </c>
      <c r="AJ490" s="27">
        <f t="shared" si="36"/>
        <v>9999</v>
      </c>
      <c r="AK490" s="27">
        <f t="shared" si="37"/>
        <v>9999</v>
      </c>
      <c r="AL490" s="27">
        <f t="shared" si="38"/>
        <v>9999</v>
      </c>
      <c r="AM490" s="27">
        <f t="shared" si="39"/>
        <v>9999</v>
      </c>
    </row>
    <row r="491" spans="1:39" ht="35.1" customHeight="1">
      <c r="A491" s="119" t="s">
        <v>510</v>
      </c>
      <c r="B491" s="119" t="s">
        <v>4223</v>
      </c>
      <c r="C491" s="119" t="s">
        <v>13</v>
      </c>
      <c r="D491" s="119" t="s">
        <v>19</v>
      </c>
      <c r="E491" s="119" t="s">
        <v>12</v>
      </c>
      <c r="F491" s="121">
        <v>4</v>
      </c>
      <c r="G491" s="121">
        <v>2</v>
      </c>
      <c r="H491" s="121">
        <v>0</v>
      </c>
      <c r="I491" s="119" t="s">
        <v>13</v>
      </c>
      <c r="J491" s="119"/>
      <c r="K491" s="119" t="s">
        <v>4224</v>
      </c>
      <c r="L491" s="119"/>
      <c r="M491" s="119" t="s">
        <v>13</v>
      </c>
      <c r="N491" s="119" t="s">
        <v>4225</v>
      </c>
      <c r="O491" s="119"/>
      <c r="P491" s="119"/>
      <c r="AF491" s="27">
        <f t="shared" si="32"/>
        <v>0</v>
      </c>
      <c r="AG491" s="27">
        <f t="shared" si="33"/>
        <v>0</v>
      </c>
      <c r="AH491" s="27">
        <f t="shared" si="34"/>
        <v>0</v>
      </c>
      <c r="AI491" s="27">
        <f t="shared" si="35"/>
        <v>0</v>
      </c>
      <c r="AJ491" s="27">
        <f t="shared" si="36"/>
        <v>9999</v>
      </c>
      <c r="AK491" s="27">
        <f t="shared" si="37"/>
        <v>9999</v>
      </c>
      <c r="AL491" s="27">
        <f t="shared" si="38"/>
        <v>9999</v>
      </c>
      <c r="AM491" s="27">
        <f t="shared" si="39"/>
        <v>9999</v>
      </c>
    </row>
    <row r="492" spans="1:39" ht="35.1" customHeight="1">
      <c r="A492" s="119" t="s">
        <v>510</v>
      </c>
      <c r="B492" s="119" t="s">
        <v>4226</v>
      </c>
      <c r="C492" s="119" t="s">
        <v>2185</v>
      </c>
      <c r="D492" s="119" t="s">
        <v>19</v>
      </c>
      <c r="E492" s="119" t="s">
        <v>12</v>
      </c>
      <c r="F492" s="121">
        <v>5</v>
      </c>
      <c r="G492" s="121">
        <v>1</v>
      </c>
      <c r="H492" s="121">
        <v>0</v>
      </c>
      <c r="I492" s="119" t="s">
        <v>2185</v>
      </c>
      <c r="J492" s="119"/>
      <c r="K492" s="119" t="s">
        <v>4227</v>
      </c>
      <c r="L492" s="119"/>
      <c r="M492" s="119" t="s">
        <v>2185</v>
      </c>
      <c r="N492" s="119" t="s">
        <v>4228</v>
      </c>
      <c r="O492" s="119" t="s">
        <v>69</v>
      </c>
      <c r="P492" s="119" t="s">
        <v>2176</v>
      </c>
      <c r="AF492" s="27">
        <f t="shared" si="32"/>
        <v>0</v>
      </c>
      <c r="AG492" s="27">
        <f t="shared" si="33"/>
        <v>0</v>
      </c>
      <c r="AH492" s="27">
        <f t="shared" si="34"/>
        <v>0</v>
      </c>
      <c r="AI492" s="27">
        <f t="shared" si="35"/>
        <v>0</v>
      </c>
      <c r="AJ492" s="27">
        <f t="shared" si="36"/>
        <v>9999</v>
      </c>
      <c r="AK492" s="27">
        <f t="shared" si="37"/>
        <v>9999</v>
      </c>
      <c r="AL492" s="27">
        <f t="shared" si="38"/>
        <v>9999</v>
      </c>
      <c r="AM492" s="27">
        <f t="shared" si="39"/>
        <v>9999</v>
      </c>
    </row>
    <row r="493" spans="1:39" ht="35.1" customHeight="1">
      <c r="A493" s="119" t="s">
        <v>510</v>
      </c>
      <c r="B493" s="119" t="s">
        <v>4229</v>
      </c>
      <c r="C493" s="119" t="s">
        <v>614</v>
      </c>
      <c r="D493" s="119" t="s">
        <v>14</v>
      </c>
      <c r="E493" s="119" t="s">
        <v>12</v>
      </c>
      <c r="F493" s="121">
        <v>1</v>
      </c>
      <c r="G493" s="121">
        <v>0</v>
      </c>
      <c r="H493" s="121">
        <v>3</v>
      </c>
      <c r="I493" s="119"/>
      <c r="J493" s="119" t="s">
        <v>614</v>
      </c>
      <c r="K493" s="119"/>
      <c r="L493" s="119" t="s">
        <v>3941</v>
      </c>
      <c r="M493" s="119" t="s">
        <v>614</v>
      </c>
      <c r="N493" s="119" t="s">
        <v>3942</v>
      </c>
      <c r="O493" s="119"/>
      <c r="P493" s="119"/>
      <c r="AF493" s="27">
        <f t="shared" si="32"/>
        <v>0</v>
      </c>
      <c r="AG493" s="27">
        <f t="shared" si="33"/>
        <v>0</v>
      </c>
      <c r="AH493" s="27">
        <f t="shared" si="34"/>
        <v>0</v>
      </c>
      <c r="AI493" s="27">
        <f t="shared" si="35"/>
        <v>0</v>
      </c>
      <c r="AJ493" s="27">
        <f t="shared" si="36"/>
        <v>9999</v>
      </c>
      <c r="AK493" s="27">
        <f t="shared" si="37"/>
        <v>9999</v>
      </c>
      <c r="AL493" s="27">
        <f t="shared" si="38"/>
        <v>9999</v>
      </c>
      <c r="AM493" s="27">
        <f t="shared" si="39"/>
        <v>9999</v>
      </c>
    </row>
    <row r="494" spans="1:39" ht="35.1" customHeight="1">
      <c r="A494" s="119" t="s">
        <v>510</v>
      </c>
      <c r="B494" s="119" t="s">
        <v>4230</v>
      </c>
      <c r="C494" s="119" t="s">
        <v>54</v>
      </c>
      <c r="D494" s="119" t="s">
        <v>14</v>
      </c>
      <c r="E494" s="119" t="s">
        <v>12</v>
      </c>
      <c r="F494" s="121">
        <v>2</v>
      </c>
      <c r="G494" s="121">
        <v>0</v>
      </c>
      <c r="H494" s="121">
        <v>3</v>
      </c>
      <c r="I494" s="119"/>
      <c r="J494" s="119" t="s">
        <v>54</v>
      </c>
      <c r="K494" s="119"/>
      <c r="L494" s="119" t="s">
        <v>3875</v>
      </c>
      <c r="M494" s="119" t="s">
        <v>54</v>
      </c>
      <c r="N494" s="119"/>
      <c r="O494" s="119"/>
      <c r="P494" s="119"/>
      <c r="AF494" s="27">
        <f t="shared" si="32"/>
        <v>0</v>
      </c>
      <c r="AG494" s="27">
        <f t="shared" si="33"/>
        <v>0</v>
      </c>
      <c r="AH494" s="27">
        <f t="shared" si="34"/>
        <v>0</v>
      </c>
      <c r="AI494" s="27">
        <f t="shared" si="35"/>
        <v>0</v>
      </c>
      <c r="AJ494" s="27">
        <f t="shared" si="36"/>
        <v>9999</v>
      </c>
      <c r="AK494" s="27">
        <f t="shared" si="37"/>
        <v>9999</v>
      </c>
      <c r="AL494" s="27">
        <f t="shared" si="38"/>
        <v>9999</v>
      </c>
      <c r="AM494" s="27">
        <f t="shared" si="39"/>
        <v>9999</v>
      </c>
    </row>
    <row r="495" spans="1:39" ht="35.1" customHeight="1">
      <c r="A495" s="119" t="s">
        <v>510</v>
      </c>
      <c r="B495" s="119" t="s">
        <v>4231</v>
      </c>
      <c r="C495" s="119" t="s">
        <v>31</v>
      </c>
      <c r="D495" s="119" t="s">
        <v>14</v>
      </c>
      <c r="E495" s="119" t="s">
        <v>12</v>
      </c>
      <c r="F495" s="121">
        <v>3</v>
      </c>
      <c r="G495" s="121">
        <v>0</v>
      </c>
      <c r="H495" s="121">
        <v>2</v>
      </c>
      <c r="I495" s="119"/>
      <c r="J495" s="119" t="s">
        <v>31</v>
      </c>
      <c r="K495" s="119"/>
      <c r="L495" s="119" t="s">
        <v>4207</v>
      </c>
      <c r="M495" s="119" t="s">
        <v>31</v>
      </c>
      <c r="N495" s="119" t="s">
        <v>4208</v>
      </c>
      <c r="O495" s="119"/>
      <c r="P495" s="119"/>
      <c r="AF495" s="27">
        <f t="shared" si="32"/>
        <v>0</v>
      </c>
      <c r="AG495" s="27">
        <f t="shared" si="33"/>
        <v>0</v>
      </c>
      <c r="AH495" s="27">
        <f t="shared" si="34"/>
        <v>0</v>
      </c>
      <c r="AI495" s="27">
        <f t="shared" si="35"/>
        <v>0</v>
      </c>
      <c r="AJ495" s="27">
        <f t="shared" si="36"/>
        <v>9999</v>
      </c>
      <c r="AK495" s="27">
        <f t="shared" si="37"/>
        <v>9999</v>
      </c>
      <c r="AL495" s="27">
        <f t="shared" si="38"/>
        <v>9999</v>
      </c>
      <c r="AM495" s="27">
        <f t="shared" si="39"/>
        <v>9999</v>
      </c>
    </row>
    <row r="496" spans="1:39" ht="35.1" customHeight="1">
      <c r="A496" s="119" t="s">
        <v>510</v>
      </c>
      <c r="B496" s="119" t="s">
        <v>4232</v>
      </c>
      <c r="C496" s="119" t="s">
        <v>790</v>
      </c>
      <c r="D496" s="119" t="s">
        <v>14</v>
      </c>
      <c r="E496" s="119" t="s">
        <v>12</v>
      </c>
      <c r="F496" s="121">
        <v>4</v>
      </c>
      <c r="G496" s="121">
        <v>0</v>
      </c>
      <c r="H496" s="121">
        <v>2</v>
      </c>
      <c r="I496" s="119"/>
      <c r="J496" s="119" t="s">
        <v>790</v>
      </c>
      <c r="K496" s="119"/>
      <c r="L496" s="119" t="s">
        <v>4233</v>
      </c>
      <c r="M496" s="119" t="s">
        <v>790</v>
      </c>
      <c r="N496" s="119"/>
      <c r="O496" s="119"/>
      <c r="P496" s="119"/>
      <c r="AF496" s="27">
        <f t="shared" si="32"/>
        <v>0</v>
      </c>
      <c r="AG496" s="27">
        <f t="shared" si="33"/>
        <v>0</v>
      </c>
      <c r="AH496" s="27">
        <f t="shared" si="34"/>
        <v>0</v>
      </c>
      <c r="AI496" s="27">
        <f t="shared" si="35"/>
        <v>0</v>
      </c>
      <c r="AJ496" s="27">
        <f t="shared" si="36"/>
        <v>9999</v>
      </c>
      <c r="AK496" s="27">
        <f t="shared" si="37"/>
        <v>9999</v>
      </c>
      <c r="AL496" s="27">
        <f t="shared" si="38"/>
        <v>9999</v>
      </c>
      <c r="AM496" s="27">
        <f t="shared" si="39"/>
        <v>9999</v>
      </c>
    </row>
    <row r="497" spans="1:39" ht="35.1" customHeight="1">
      <c r="A497" s="119" t="s">
        <v>510</v>
      </c>
      <c r="B497" s="119" t="s">
        <v>4234</v>
      </c>
      <c r="C497" s="119" t="s">
        <v>4235</v>
      </c>
      <c r="D497" s="119" t="s">
        <v>14</v>
      </c>
      <c r="E497" s="119" t="s">
        <v>3571</v>
      </c>
      <c r="F497" s="121">
        <v>5</v>
      </c>
      <c r="G497" s="121">
        <v>0</v>
      </c>
      <c r="H497" s="121">
        <v>0</v>
      </c>
      <c r="I497" s="119"/>
      <c r="J497" s="119"/>
      <c r="K497" s="119"/>
      <c r="L497" s="119"/>
      <c r="M497" s="119"/>
      <c r="N497" s="119"/>
      <c r="O497" s="119"/>
      <c r="P497" s="119"/>
      <c r="AF497" s="27">
        <f t="shared" si="32"/>
        <v>0</v>
      </c>
      <c r="AG497" s="27">
        <f t="shared" si="33"/>
        <v>0</v>
      </c>
      <c r="AH497" s="27">
        <f t="shared" si="34"/>
        <v>0</v>
      </c>
      <c r="AI497" s="27">
        <f t="shared" si="35"/>
        <v>0</v>
      </c>
      <c r="AJ497" s="27">
        <f t="shared" si="36"/>
        <v>9999</v>
      </c>
      <c r="AK497" s="27">
        <f t="shared" si="37"/>
        <v>9999</v>
      </c>
      <c r="AL497" s="27">
        <f t="shared" si="38"/>
        <v>9999</v>
      </c>
      <c r="AM497" s="27">
        <f t="shared" si="39"/>
        <v>9999</v>
      </c>
    </row>
    <row r="498" spans="1:39" ht="35.1" customHeight="1">
      <c r="A498" s="119" t="s">
        <v>793</v>
      </c>
      <c r="B498" s="119" t="s">
        <v>4236</v>
      </c>
      <c r="C498" s="119" t="s">
        <v>805</v>
      </c>
      <c r="D498" s="119" t="s">
        <v>19</v>
      </c>
      <c r="E498" s="119" t="s">
        <v>12</v>
      </c>
      <c r="F498" s="121">
        <v>1</v>
      </c>
      <c r="G498" s="121">
        <v>3</v>
      </c>
      <c r="H498" s="121">
        <v>0</v>
      </c>
      <c r="I498" s="119" t="s">
        <v>805</v>
      </c>
      <c r="J498" s="119"/>
      <c r="K498" s="119" t="s">
        <v>4237</v>
      </c>
      <c r="L498" s="119"/>
      <c r="M498" s="119" t="s">
        <v>805</v>
      </c>
      <c r="N498" s="119" t="s">
        <v>2574</v>
      </c>
      <c r="O498" s="119"/>
      <c r="P498" s="119"/>
      <c r="AF498" s="27">
        <f t="shared" si="32"/>
        <v>0</v>
      </c>
      <c r="AG498" s="27">
        <f t="shared" si="33"/>
        <v>0</v>
      </c>
      <c r="AH498" s="27">
        <f t="shared" si="34"/>
        <v>0</v>
      </c>
      <c r="AI498" s="27">
        <f t="shared" si="35"/>
        <v>0</v>
      </c>
      <c r="AJ498" s="27">
        <f t="shared" si="36"/>
        <v>9999</v>
      </c>
      <c r="AK498" s="27">
        <f t="shared" si="37"/>
        <v>9999</v>
      </c>
      <c r="AL498" s="27">
        <f t="shared" si="38"/>
        <v>9999</v>
      </c>
      <c r="AM498" s="27">
        <f t="shared" si="39"/>
        <v>9999</v>
      </c>
    </row>
    <row r="499" spans="1:39" ht="35.1" customHeight="1">
      <c r="A499" s="119" t="s">
        <v>793</v>
      </c>
      <c r="B499" s="119" t="s">
        <v>4238</v>
      </c>
      <c r="C499" s="119" t="s">
        <v>67</v>
      </c>
      <c r="D499" s="119" t="s">
        <v>19</v>
      </c>
      <c r="E499" s="119" t="s">
        <v>12</v>
      </c>
      <c r="F499" s="121">
        <v>2</v>
      </c>
      <c r="G499" s="121">
        <v>3</v>
      </c>
      <c r="H499" s="121">
        <v>0</v>
      </c>
      <c r="I499" s="119" t="s">
        <v>67</v>
      </c>
      <c r="J499" s="119"/>
      <c r="K499" s="119" t="s">
        <v>4239</v>
      </c>
      <c r="L499" s="119"/>
      <c r="M499" s="119" t="s">
        <v>67</v>
      </c>
      <c r="N499" s="119"/>
      <c r="O499" s="119"/>
      <c r="P499" s="119"/>
      <c r="AF499" s="27">
        <f t="shared" si="32"/>
        <v>0</v>
      </c>
      <c r="AG499" s="27">
        <f t="shared" si="33"/>
        <v>0</v>
      </c>
      <c r="AH499" s="27">
        <f t="shared" si="34"/>
        <v>0</v>
      </c>
      <c r="AI499" s="27">
        <f t="shared" si="35"/>
        <v>0</v>
      </c>
      <c r="AJ499" s="27">
        <f t="shared" si="36"/>
        <v>9999</v>
      </c>
      <c r="AK499" s="27">
        <f t="shared" si="37"/>
        <v>9999</v>
      </c>
      <c r="AL499" s="27">
        <f t="shared" si="38"/>
        <v>9999</v>
      </c>
      <c r="AM499" s="27">
        <f t="shared" si="39"/>
        <v>9999</v>
      </c>
    </row>
    <row r="500" spans="1:39" ht="35.1" customHeight="1">
      <c r="A500" s="119" t="s">
        <v>793</v>
      </c>
      <c r="B500" s="119" t="s">
        <v>4240</v>
      </c>
      <c r="C500" s="119" t="s">
        <v>60</v>
      </c>
      <c r="D500" s="119" t="s">
        <v>19</v>
      </c>
      <c r="E500" s="119" t="s">
        <v>12</v>
      </c>
      <c r="F500" s="121">
        <v>3</v>
      </c>
      <c r="G500" s="121">
        <v>2</v>
      </c>
      <c r="H500" s="121">
        <v>0</v>
      </c>
      <c r="I500" s="119" t="s">
        <v>60</v>
      </c>
      <c r="J500" s="119"/>
      <c r="K500" s="119" t="s">
        <v>4241</v>
      </c>
      <c r="L500" s="119"/>
      <c r="M500" s="119" t="s">
        <v>60</v>
      </c>
      <c r="N500" s="119"/>
      <c r="O500" s="119"/>
      <c r="P500" s="119"/>
      <c r="AF500" s="27">
        <f t="shared" si="32"/>
        <v>0</v>
      </c>
      <c r="AG500" s="27">
        <f t="shared" si="33"/>
        <v>0</v>
      </c>
      <c r="AH500" s="27">
        <f t="shared" si="34"/>
        <v>0</v>
      </c>
      <c r="AI500" s="27">
        <f t="shared" si="35"/>
        <v>0</v>
      </c>
      <c r="AJ500" s="27">
        <f t="shared" si="36"/>
        <v>9999</v>
      </c>
      <c r="AK500" s="27">
        <f t="shared" si="37"/>
        <v>9999</v>
      </c>
      <c r="AL500" s="27">
        <f t="shared" si="38"/>
        <v>9999</v>
      </c>
      <c r="AM500" s="27">
        <f t="shared" si="39"/>
        <v>9999</v>
      </c>
    </row>
    <row r="501" spans="1:39" ht="35.1" customHeight="1">
      <c r="A501" s="119" t="s">
        <v>793</v>
      </c>
      <c r="B501" s="119" t="s">
        <v>4242</v>
      </c>
      <c r="C501" s="119" t="s">
        <v>2186</v>
      </c>
      <c r="D501" s="119" t="s">
        <v>19</v>
      </c>
      <c r="E501" s="119" t="s">
        <v>12</v>
      </c>
      <c r="F501" s="121">
        <v>4</v>
      </c>
      <c r="G501" s="121">
        <v>2</v>
      </c>
      <c r="H501" s="121">
        <v>0</v>
      </c>
      <c r="I501" s="119" t="s">
        <v>2186</v>
      </c>
      <c r="J501" s="119"/>
      <c r="K501" s="119" t="s">
        <v>4243</v>
      </c>
      <c r="L501" s="119"/>
      <c r="M501" s="119" t="s">
        <v>2186</v>
      </c>
      <c r="N501" s="119" t="s">
        <v>4244</v>
      </c>
      <c r="O501" s="119" t="s">
        <v>4064</v>
      </c>
      <c r="P501" s="119" t="s">
        <v>4065</v>
      </c>
      <c r="AF501" s="27">
        <f t="shared" si="32"/>
        <v>0</v>
      </c>
      <c r="AG501" s="27">
        <f t="shared" si="33"/>
        <v>0</v>
      </c>
      <c r="AH501" s="27">
        <f t="shared" si="34"/>
        <v>0</v>
      </c>
      <c r="AI501" s="27">
        <f t="shared" si="35"/>
        <v>0</v>
      </c>
      <c r="AJ501" s="27">
        <f t="shared" si="36"/>
        <v>9999</v>
      </c>
      <c r="AK501" s="27">
        <f t="shared" si="37"/>
        <v>9999</v>
      </c>
      <c r="AL501" s="27">
        <f t="shared" si="38"/>
        <v>9999</v>
      </c>
      <c r="AM501" s="27">
        <f t="shared" si="39"/>
        <v>9999</v>
      </c>
    </row>
    <row r="502" spans="1:39" ht="35.1" customHeight="1">
      <c r="A502" s="119" t="s">
        <v>793</v>
      </c>
      <c r="B502" s="119" t="s">
        <v>4245</v>
      </c>
      <c r="C502" s="119" t="s">
        <v>4246</v>
      </c>
      <c r="D502" s="119" t="s">
        <v>19</v>
      </c>
      <c r="E502" s="119" t="s">
        <v>3571</v>
      </c>
      <c r="F502" s="121">
        <v>5</v>
      </c>
      <c r="G502" s="121">
        <v>0</v>
      </c>
      <c r="H502" s="121">
        <v>0</v>
      </c>
      <c r="I502" s="119"/>
      <c r="J502" s="119"/>
      <c r="K502" s="119"/>
      <c r="L502" s="119"/>
      <c r="M502" s="119"/>
      <c r="N502" s="119"/>
      <c r="O502" s="119"/>
      <c r="P502" s="119"/>
      <c r="AF502" s="27">
        <f t="shared" si="32"/>
        <v>0</v>
      </c>
      <c r="AG502" s="27">
        <f t="shared" si="33"/>
        <v>0</v>
      </c>
      <c r="AH502" s="27">
        <f t="shared" si="34"/>
        <v>0</v>
      </c>
      <c r="AI502" s="27">
        <f t="shared" si="35"/>
        <v>0</v>
      </c>
      <c r="AJ502" s="27">
        <f t="shared" si="36"/>
        <v>9999</v>
      </c>
      <c r="AK502" s="27">
        <f t="shared" si="37"/>
        <v>9999</v>
      </c>
      <c r="AL502" s="27">
        <f t="shared" si="38"/>
        <v>9999</v>
      </c>
      <c r="AM502" s="27">
        <f t="shared" si="39"/>
        <v>9999</v>
      </c>
    </row>
    <row r="503" spans="1:39" ht="35.1" customHeight="1">
      <c r="A503" s="119" t="s">
        <v>793</v>
      </c>
      <c r="B503" s="119" t="s">
        <v>4247</v>
      </c>
      <c r="C503" s="119" t="s">
        <v>651</v>
      </c>
      <c r="D503" s="119" t="s">
        <v>14</v>
      </c>
      <c r="E503" s="119" t="s">
        <v>12</v>
      </c>
      <c r="F503" s="121">
        <v>1</v>
      </c>
      <c r="G503" s="121">
        <v>0</v>
      </c>
      <c r="H503" s="121">
        <v>3</v>
      </c>
      <c r="I503" s="119"/>
      <c r="J503" s="119" t="s">
        <v>651</v>
      </c>
      <c r="K503" s="119"/>
      <c r="L503" s="119" t="s">
        <v>3997</v>
      </c>
      <c r="M503" s="119" t="s">
        <v>651</v>
      </c>
      <c r="N503" s="119"/>
      <c r="O503" s="119"/>
      <c r="P503" s="119"/>
      <c r="AF503" s="27">
        <f t="shared" si="32"/>
        <v>0</v>
      </c>
      <c r="AG503" s="27">
        <f t="shared" si="33"/>
        <v>0</v>
      </c>
      <c r="AH503" s="27">
        <f t="shared" si="34"/>
        <v>0</v>
      </c>
      <c r="AI503" s="27">
        <f t="shared" si="35"/>
        <v>0</v>
      </c>
      <c r="AJ503" s="27">
        <f t="shared" si="36"/>
        <v>9999</v>
      </c>
      <c r="AK503" s="27">
        <f t="shared" si="37"/>
        <v>9999</v>
      </c>
      <c r="AL503" s="27">
        <f t="shared" si="38"/>
        <v>9999</v>
      </c>
      <c r="AM503" s="27">
        <f t="shared" si="39"/>
        <v>9999</v>
      </c>
    </row>
    <row r="504" spans="1:39" ht="35.1" customHeight="1">
      <c r="A504" s="119" t="s">
        <v>793</v>
      </c>
      <c r="B504" s="119" t="s">
        <v>4248</v>
      </c>
      <c r="C504" s="119" t="s">
        <v>802</v>
      </c>
      <c r="D504" s="119" t="s">
        <v>14</v>
      </c>
      <c r="E504" s="119" t="s">
        <v>12</v>
      </c>
      <c r="F504" s="121">
        <v>2</v>
      </c>
      <c r="G504" s="121">
        <v>0</v>
      </c>
      <c r="H504" s="121">
        <v>3</v>
      </c>
      <c r="I504" s="119"/>
      <c r="J504" s="119" t="s">
        <v>802</v>
      </c>
      <c r="K504" s="119"/>
      <c r="L504" s="119" t="s">
        <v>4249</v>
      </c>
      <c r="M504" s="119" t="s">
        <v>802</v>
      </c>
      <c r="N504" s="119" t="s">
        <v>3836</v>
      </c>
      <c r="O504" s="119"/>
      <c r="P504" s="119"/>
      <c r="AF504" s="27">
        <f t="shared" si="32"/>
        <v>0</v>
      </c>
      <c r="AG504" s="27">
        <f t="shared" si="33"/>
        <v>0</v>
      </c>
      <c r="AH504" s="27">
        <f t="shared" si="34"/>
        <v>0</v>
      </c>
      <c r="AI504" s="27">
        <f t="shared" si="35"/>
        <v>0</v>
      </c>
      <c r="AJ504" s="27">
        <f t="shared" si="36"/>
        <v>9999</v>
      </c>
      <c r="AK504" s="27">
        <f t="shared" si="37"/>
        <v>9999</v>
      </c>
      <c r="AL504" s="27">
        <f t="shared" si="38"/>
        <v>9999</v>
      </c>
      <c r="AM504" s="27">
        <f t="shared" si="39"/>
        <v>9999</v>
      </c>
    </row>
    <row r="505" spans="1:39" ht="35.1" customHeight="1">
      <c r="A505" s="119" t="s">
        <v>793</v>
      </c>
      <c r="B505" s="119" t="s">
        <v>4250</v>
      </c>
      <c r="C505" s="119" t="s">
        <v>803</v>
      </c>
      <c r="D505" s="119" t="s">
        <v>14</v>
      </c>
      <c r="E505" s="119" t="s">
        <v>12</v>
      </c>
      <c r="F505" s="121">
        <v>3</v>
      </c>
      <c r="G505" s="121">
        <v>0</v>
      </c>
      <c r="H505" s="121">
        <v>2</v>
      </c>
      <c r="I505" s="119"/>
      <c r="J505" s="119" t="s">
        <v>803</v>
      </c>
      <c r="K505" s="119"/>
      <c r="L505" s="119" t="s">
        <v>4251</v>
      </c>
      <c r="M505" s="119" t="s">
        <v>803</v>
      </c>
      <c r="N505" s="119" t="s">
        <v>4252</v>
      </c>
      <c r="O505" s="119"/>
      <c r="P505" s="119"/>
      <c r="AF505" s="27">
        <f t="shared" si="32"/>
        <v>0</v>
      </c>
      <c r="AG505" s="27">
        <f t="shared" si="33"/>
        <v>0</v>
      </c>
      <c r="AH505" s="27">
        <f t="shared" si="34"/>
        <v>0</v>
      </c>
      <c r="AI505" s="27">
        <f t="shared" si="35"/>
        <v>0</v>
      </c>
      <c r="AJ505" s="27">
        <f t="shared" si="36"/>
        <v>9999</v>
      </c>
      <c r="AK505" s="27">
        <f t="shared" si="37"/>
        <v>9999</v>
      </c>
      <c r="AL505" s="27">
        <f t="shared" si="38"/>
        <v>9999</v>
      </c>
      <c r="AM505" s="27">
        <f t="shared" si="39"/>
        <v>9999</v>
      </c>
    </row>
    <row r="506" spans="1:39" ht="35.1" customHeight="1">
      <c r="A506" s="119" t="s">
        <v>793</v>
      </c>
      <c r="B506" s="119" t="s">
        <v>4253</v>
      </c>
      <c r="C506" s="119" t="s">
        <v>804</v>
      </c>
      <c r="D506" s="119" t="s">
        <v>14</v>
      </c>
      <c r="E506" s="119" t="s">
        <v>12</v>
      </c>
      <c r="F506" s="121">
        <v>4</v>
      </c>
      <c r="G506" s="121">
        <v>0</v>
      </c>
      <c r="H506" s="121">
        <v>2</v>
      </c>
      <c r="I506" s="119"/>
      <c r="J506" s="119" t="s">
        <v>804</v>
      </c>
      <c r="K506" s="119"/>
      <c r="L506" s="119" t="s">
        <v>4254</v>
      </c>
      <c r="M506" s="119" t="s">
        <v>804</v>
      </c>
      <c r="N506" s="119"/>
      <c r="O506" s="119"/>
      <c r="P506" s="119"/>
      <c r="AF506" s="27">
        <f t="shared" si="32"/>
        <v>0</v>
      </c>
      <c r="AG506" s="27">
        <f t="shared" si="33"/>
        <v>0</v>
      </c>
      <c r="AH506" s="27">
        <f t="shared" si="34"/>
        <v>0</v>
      </c>
      <c r="AI506" s="27">
        <f t="shared" si="35"/>
        <v>0</v>
      </c>
      <c r="AJ506" s="27">
        <f t="shared" si="36"/>
        <v>9999</v>
      </c>
      <c r="AK506" s="27">
        <f t="shared" si="37"/>
        <v>9999</v>
      </c>
      <c r="AL506" s="27">
        <f t="shared" si="38"/>
        <v>9999</v>
      </c>
      <c r="AM506" s="27">
        <f t="shared" si="39"/>
        <v>9999</v>
      </c>
    </row>
    <row r="507" spans="1:39" ht="35.1" customHeight="1">
      <c r="A507" s="119" t="s">
        <v>793</v>
      </c>
      <c r="B507" s="119" t="s">
        <v>4255</v>
      </c>
      <c r="C507" s="119" t="s">
        <v>4256</v>
      </c>
      <c r="D507" s="119" t="s">
        <v>14</v>
      </c>
      <c r="E507" s="119" t="s">
        <v>3571</v>
      </c>
      <c r="F507" s="121">
        <v>5</v>
      </c>
      <c r="G507" s="121">
        <v>0</v>
      </c>
      <c r="H507" s="121">
        <v>0</v>
      </c>
      <c r="I507" s="119"/>
      <c r="J507" s="119"/>
      <c r="K507" s="119"/>
      <c r="L507" s="119"/>
      <c r="M507" s="119"/>
      <c r="N507" s="119"/>
      <c r="O507" s="119"/>
      <c r="P507" s="119"/>
      <c r="AF507" s="27">
        <f t="shared" si="32"/>
        <v>0</v>
      </c>
      <c r="AG507" s="27">
        <f t="shared" si="33"/>
        <v>0</v>
      </c>
      <c r="AH507" s="27">
        <f t="shared" si="34"/>
        <v>0</v>
      </c>
      <c r="AI507" s="27">
        <f t="shared" si="35"/>
        <v>0</v>
      </c>
      <c r="AJ507" s="27">
        <f t="shared" si="36"/>
        <v>9999</v>
      </c>
      <c r="AK507" s="27">
        <f t="shared" si="37"/>
        <v>9999</v>
      </c>
      <c r="AL507" s="27">
        <f t="shared" si="38"/>
        <v>9999</v>
      </c>
      <c r="AM507" s="27">
        <f t="shared" si="39"/>
        <v>9999</v>
      </c>
    </row>
    <row r="508" spans="1:39" ht="35.1" customHeight="1">
      <c r="A508" s="119" t="s">
        <v>806</v>
      </c>
      <c r="B508" s="119" t="s">
        <v>4257</v>
      </c>
      <c r="C508" s="119" t="s">
        <v>482</v>
      </c>
      <c r="D508" s="119" t="s">
        <v>19</v>
      </c>
      <c r="E508" s="119" t="s">
        <v>12</v>
      </c>
      <c r="F508" s="121">
        <v>1</v>
      </c>
      <c r="G508" s="121">
        <v>3</v>
      </c>
      <c r="H508" s="121">
        <v>0</v>
      </c>
      <c r="I508" s="119" t="s">
        <v>482</v>
      </c>
      <c r="J508" s="119"/>
      <c r="K508" s="119" t="s">
        <v>3703</v>
      </c>
      <c r="L508" s="119"/>
      <c r="M508" s="119" t="s">
        <v>482</v>
      </c>
      <c r="N508" s="119"/>
      <c r="O508" s="119"/>
      <c r="P508" s="119"/>
      <c r="AF508" s="27">
        <f t="shared" ref="AF508:AF571" si="40">IF(AND($A508=$B$20,$D508="PRO",$E508="POS"),IF(SUMPRODUCT(--($M508:$AE508&lt;&gt;""),--(((ISNUMBER(SEARCH($M508:$AE508,$B$5)))+(ISNUMBER(SEARCH(SUBSTITUTE($M508:$AE508," ",""),SUBSTITUTE($B$5," ","")))))&gt;0))&gt;0,$G508,0),0)</f>
        <v>0</v>
      </c>
      <c r="AG508" s="27">
        <f t="shared" ref="AG508:AG571" si="41">IF(AND($A508=$B$20,$D508="PRO",$E508="POS"),IF(SUMPRODUCT(--($M508:$AE508&lt;&gt;""),--(((ISNUMBER(SEARCH($M508:$AE508,$B$5&amp;" "&amp;$B$10)))+(ISNUMBER(SEARCH(SUBSTITUTE($M508:$AE508," ",""),SUBSTITUTE($B$5&amp;" "&amp;$B$10," ","")))))&gt;0))&gt;0,$G508,0),0)</f>
        <v>0</v>
      </c>
      <c r="AH508" s="27">
        <f t="shared" ref="AH508:AH571" si="42">IF(AND($A508=$B$20,$D508="CFA",$E508="POS"),IF(SUMPRODUCT(--($M508:$AE508&lt;&gt;""),--(((ISNUMBER(SEARCH($M508:$AE508,$D$5)))+(ISNUMBER(SEARCH(SUBSTITUTE($M508:$AE508," ",""),SUBSTITUTE($D$5," ","")))))&gt;0))&gt;0,$H508,0),0)</f>
        <v>0</v>
      </c>
      <c r="AI508" s="27">
        <f t="shared" ref="AI508:AI571" si="43">IF(AND($A508=$B$20,$D508="CFA",$E508="POS"),IF(SUMPRODUCT(--($M508:$AE508&lt;&gt;""),--(((ISNUMBER(SEARCH($M508:$AE508,$D$5&amp;" "&amp;$D$10)))+(ISNUMBER(SEARCH(SUBSTITUTE($M508:$AE508," ",""),SUBSTITUTE($D$5&amp;" "&amp;$D$10," ","")))))&gt;0))&gt;0,$H508,0),0)</f>
        <v>0</v>
      </c>
      <c r="AJ508" s="27">
        <f t="shared" ref="AJ508:AJ571" si="44">IF(AND($A508=$B$20,$D508="PRO",$E508="POS",$AF508=0),$F508,9999)</f>
        <v>9999</v>
      </c>
      <c r="AK508" s="27">
        <f t="shared" ref="AK508:AK571" si="45">IF(AND($A508=$B$20,$D508="PRO",$E508="POS",$AG508=0),$F508,9999)</f>
        <v>9999</v>
      </c>
      <c r="AL508" s="27">
        <f t="shared" ref="AL508:AL571" si="46">IF(AND($A508=$B$20,$D508="CFA",$E508="POS",$AH508=0),$F508,9999)</f>
        <v>9999</v>
      </c>
      <c r="AM508" s="27">
        <f t="shared" ref="AM508:AM571" si="47">IF(AND($A508=$B$20,$D508="CFA",$E508="POS",$AI508=0),$F508,9999)</f>
        <v>9999</v>
      </c>
    </row>
    <row r="509" spans="1:39" ht="35.1" customHeight="1">
      <c r="A509" s="119" t="s">
        <v>806</v>
      </c>
      <c r="B509" s="119" t="s">
        <v>4258</v>
      </c>
      <c r="C509" s="119" t="s">
        <v>817</v>
      </c>
      <c r="D509" s="119" t="s">
        <v>19</v>
      </c>
      <c r="E509" s="119" t="s">
        <v>12</v>
      </c>
      <c r="F509" s="121">
        <v>2</v>
      </c>
      <c r="G509" s="121">
        <v>3</v>
      </c>
      <c r="H509" s="121">
        <v>0</v>
      </c>
      <c r="I509" s="119" t="s">
        <v>817</v>
      </c>
      <c r="J509" s="119"/>
      <c r="K509" s="119" t="s">
        <v>4259</v>
      </c>
      <c r="L509" s="119"/>
      <c r="M509" s="119" t="s">
        <v>817</v>
      </c>
      <c r="N509" s="119" t="s">
        <v>4260</v>
      </c>
      <c r="O509" s="119"/>
      <c r="P509" s="119"/>
      <c r="AF509" s="27">
        <f t="shared" si="40"/>
        <v>0</v>
      </c>
      <c r="AG509" s="27">
        <f t="shared" si="41"/>
        <v>0</v>
      </c>
      <c r="AH509" s="27">
        <f t="shared" si="42"/>
        <v>0</v>
      </c>
      <c r="AI509" s="27">
        <f t="shared" si="43"/>
        <v>0</v>
      </c>
      <c r="AJ509" s="27">
        <f t="shared" si="44"/>
        <v>9999</v>
      </c>
      <c r="AK509" s="27">
        <f t="shared" si="45"/>
        <v>9999</v>
      </c>
      <c r="AL509" s="27">
        <f t="shared" si="46"/>
        <v>9999</v>
      </c>
      <c r="AM509" s="27">
        <f t="shared" si="47"/>
        <v>9999</v>
      </c>
    </row>
    <row r="510" spans="1:39" ht="35.1" customHeight="1">
      <c r="A510" s="119" t="s">
        <v>806</v>
      </c>
      <c r="B510" s="119" t="s">
        <v>4261</v>
      </c>
      <c r="C510" s="119" t="s">
        <v>1063</v>
      </c>
      <c r="D510" s="119" t="s">
        <v>19</v>
      </c>
      <c r="E510" s="119" t="s">
        <v>12</v>
      </c>
      <c r="F510" s="121">
        <v>3</v>
      </c>
      <c r="G510" s="121">
        <v>2</v>
      </c>
      <c r="H510" s="121">
        <v>0</v>
      </c>
      <c r="I510" s="119" t="s">
        <v>1063</v>
      </c>
      <c r="J510" s="119"/>
      <c r="K510" s="119" t="s">
        <v>4262</v>
      </c>
      <c r="L510" s="119"/>
      <c r="M510" s="119" t="s">
        <v>1063</v>
      </c>
      <c r="N510" s="119" t="s">
        <v>4263</v>
      </c>
      <c r="O510" s="119"/>
      <c r="P510" s="119"/>
      <c r="AF510" s="27">
        <f t="shared" si="40"/>
        <v>0</v>
      </c>
      <c r="AG510" s="27">
        <f t="shared" si="41"/>
        <v>0</v>
      </c>
      <c r="AH510" s="27">
        <f t="shared" si="42"/>
        <v>0</v>
      </c>
      <c r="AI510" s="27">
        <f t="shared" si="43"/>
        <v>0</v>
      </c>
      <c r="AJ510" s="27">
        <f t="shared" si="44"/>
        <v>9999</v>
      </c>
      <c r="AK510" s="27">
        <f t="shared" si="45"/>
        <v>9999</v>
      </c>
      <c r="AL510" s="27">
        <f t="shared" si="46"/>
        <v>9999</v>
      </c>
      <c r="AM510" s="27">
        <f t="shared" si="47"/>
        <v>9999</v>
      </c>
    </row>
    <row r="511" spans="1:39" ht="35.1" customHeight="1">
      <c r="A511" s="119" t="s">
        <v>806</v>
      </c>
      <c r="B511" s="119" t="s">
        <v>4264</v>
      </c>
      <c r="C511" s="119" t="s">
        <v>2171</v>
      </c>
      <c r="D511" s="119" t="s">
        <v>19</v>
      </c>
      <c r="E511" s="119" t="s">
        <v>12</v>
      </c>
      <c r="F511" s="121">
        <v>4</v>
      </c>
      <c r="G511" s="121">
        <v>2</v>
      </c>
      <c r="H511" s="121">
        <v>0</v>
      </c>
      <c r="I511" s="119" t="s">
        <v>2171</v>
      </c>
      <c r="J511" s="119"/>
      <c r="K511" s="119" t="s">
        <v>3991</v>
      </c>
      <c r="L511" s="119"/>
      <c r="M511" s="119" t="s">
        <v>2171</v>
      </c>
      <c r="N511" s="119" t="s">
        <v>3992</v>
      </c>
      <c r="O511" s="119" t="s">
        <v>2589</v>
      </c>
      <c r="P511" s="119" t="s">
        <v>1060</v>
      </c>
      <c r="AF511" s="27">
        <f t="shared" si="40"/>
        <v>0</v>
      </c>
      <c r="AG511" s="27">
        <f t="shared" si="41"/>
        <v>0</v>
      </c>
      <c r="AH511" s="27">
        <f t="shared" si="42"/>
        <v>0</v>
      </c>
      <c r="AI511" s="27">
        <f t="shared" si="43"/>
        <v>0</v>
      </c>
      <c r="AJ511" s="27">
        <f t="shared" si="44"/>
        <v>9999</v>
      </c>
      <c r="AK511" s="27">
        <f t="shared" si="45"/>
        <v>9999</v>
      </c>
      <c r="AL511" s="27">
        <f t="shared" si="46"/>
        <v>9999</v>
      </c>
      <c r="AM511" s="27">
        <f t="shared" si="47"/>
        <v>9999</v>
      </c>
    </row>
    <row r="512" spans="1:39" ht="35.1" customHeight="1">
      <c r="A512" s="119" t="s">
        <v>806</v>
      </c>
      <c r="B512" s="119" t="s">
        <v>4265</v>
      </c>
      <c r="C512" s="119" t="s">
        <v>4266</v>
      </c>
      <c r="D512" s="119" t="s">
        <v>19</v>
      </c>
      <c r="E512" s="119" t="s">
        <v>3571</v>
      </c>
      <c r="F512" s="121">
        <v>5</v>
      </c>
      <c r="G512" s="121">
        <v>0</v>
      </c>
      <c r="H512" s="121">
        <v>0</v>
      </c>
      <c r="I512" s="119"/>
      <c r="J512" s="119"/>
      <c r="K512" s="119"/>
      <c r="L512" s="119"/>
      <c r="M512" s="119"/>
      <c r="N512" s="119"/>
      <c r="O512" s="119"/>
      <c r="P512" s="119"/>
      <c r="AF512" s="27">
        <f t="shared" si="40"/>
        <v>0</v>
      </c>
      <c r="AG512" s="27">
        <f t="shared" si="41"/>
        <v>0</v>
      </c>
      <c r="AH512" s="27">
        <f t="shared" si="42"/>
        <v>0</v>
      </c>
      <c r="AI512" s="27">
        <f t="shared" si="43"/>
        <v>0</v>
      </c>
      <c r="AJ512" s="27">
        <f t="shared" si="44"/>
        <v>9999</v>
      </c>
      <c r="AK512" s="27">
        <f t="shared" si="45"/>
        <v>9999</v>
      </c>
      <c r="AL512" s="27">
        <f t="shared" si="46"/>
        <v>9999</v>
      </c>
      <c r="AM512" s="27">
        <f t="shared" si="47"/>
        <v>9999</v>
      </c>
    </row>
    <row r="513" spans="1:39" ht="35.1" customHeight="1">
      <c r="A513" s="119" t="s">
        <v>806</v>
      </c>
      <c r="B513" s="119" t="s">
        <v>4267</v>
      </c>
      <c r="C513" s="119" t="s">
        <v>815</v>
      </c>
      <c r="D513" s="119" t="s">
        <v>14</v>
      </c>
      <c r="E513" s="119" t="s">
        <v>12</v>
      </c>
      <c r="F513" s="121">
        <v>1</v>
      </c>
      <c r="G513" s="121">
        <v>0</v>
      </c>
      <c r="H513" s="121">
        <v>3</v>
      </c>
      <c r="I513" s="119"/>
      <c r="J513" s="119" t="s">
        <v>815</v>
      </c>
      <c r="K513" s="119"/>
      <c r="L513" s="119" t="s">
        <v>4268</v>
      </c>
      <c r="M513" s="119" t="s">
        <v>815</v>
      </c>
      <c r="N513" s="119" t="s">
        <v>4114</v>
      </c>
      <c r="O513" s="119"/>
      <c r="P513" s="119"/>
      <c r="AF513" s="27">
        <f t="shared" si="40"/>
        <v>0</v>
      </c>
      <c r="AG513" s="27">
        <f t="shared" si="41"/>
        <v>0</v>
      </c>
      <c r="AH513" s="27">
        <f t="shared" si="42"/>
        <v>0</v>
      </c>
      <c r="AI513" s="27">
        <f t="shared" si="43"/>
        <v>0</v>
      </c>
      <c r="AJ513" s="27">
        <f t="shared" si="44"/>
        <v>9999</v>
      </c>
      <c r="AK513" s="27">
        <f t="shared" si="45"/>
        <v>9999</v>
      </c>
      <c r="AL513" s="27">
        <f t="shared" si="46"/>
        <v>9999</v>
      </c>
      <c r="AM513" s="27">
        <f t="shared" si="47"/>
        <v>9999</v>
      </c>
    </row>
    <row r="514" spans="1:39" ht="35.1" customHeight="1">
      <c r="A514" s="119" t="s">
        <v>806</v>
      </c>
      <c r="B514" s="119" t="s">
        <v>4269</v>
      </c>
      <c r="C514" s="119" t="s">
        <v>22</v>
      </c>
      <c r="D514" s="119" t="s">
        <v>14</v>
      </c>
      <c r="E514" s="119" t="s">
        <v>12</v>
      </c>
      <c r="F514" s="121">
        <v>2</v>
      </c>
      <c r="G514" s="121">
        <v>0</v>
      </c>
      <c r="H514" s="121">
        <v>3</v>
      </c>
      <c r="I514" s="119"/>
      <c r="J514" s="119" t="s">
        <v>22</v>
      </c>
      <c r="K514" s="119"/>
      <c r="L514" s="119" t="s">
        <v>3873</v>
      </c>
      <c r="M514" s="119" t="s">
        <v>22</v>
      </c>
      <c r="N514" s="119"/>
      <c r="O514" s="119"/>
      <c r="P514" s="119"/>
      <c r="AF514" s="27">
        <f t="shared" si="40"/>
        <v>0</v>
      </c>
      <c r="AG514" s="27">
        <f t="shared" si="41"/>
        <v>0</v>
      </c>
      <c r="AH514" s="27">
        <f t="shared" si="42"/>
        <v>0</v>
      </c>
      <c r="AI514" s="27">
        <f t="shared" si="43"/>
        <v>0</v>
      </c>
      <c r="AJ514" s="27">
        <f t="shared" si="44"/>
        <v>9999</v>
      </c>
      <c r="AK514" s="27">
        <f t="shared" si="45"/>
        <v>9999</v>
      </c>
      <c r="AL514" s="27">
        <f t="shared" si="46"/>
        <v>9999</v>
      </c>
      <c r="AM514" s="27">
        <f t="shared" si="47"/>
        <v>9999</v>
      </c>
    </row>
    <row r="515" spans="1:39" ht="35.1" customHeight="1">
      <c r="A515" s="119" t="s">
        <v>806</v>
      </c>
      <c r="B515" s="119" t="s">
        <v>4270</v>
      </c>
      <c r="C515" s="119" t="s">
        <v>494</v>
      </c>
      <c r="D515" s="119" t="s">
        <v>14</v>
      </c>
      <c r="E515" s="119" t="s">
        <v>12</v>
      </c>
      <c r="F515" s="121">
        <v>3</v>
      </c>
      <c r="G515" s="121">
        <v>0</v>
      </c>
      <c r="H515" s="121">
        <v>2</v>
      </c>
      <c r="I515" s="119"/>
      <c r="J515" s="119" t="s">
        <v>494</v>
      </c>
      <c r="K515" s="119"/>
      <c r="L515" s="119" t="s">
        <v>3738</v>
      </c>
      <c r="M515" s="119" t="s">
        <v>494</v>
      </c>
      <c r="N515" s="119"/>
      <c r="O515" s="119"/>
      <c r="P515" s="119"/>
      <c r="AF515" s="27">
        <f t="shared" si="40"/>
        <v>0</v>
      </c>
      <c r="AG515" s="27">
        <f t="shared" si="41"/>
        <v>0</v>
      </c>
      <c r="AH515" s="27">
        <f t="shared" si="42"/>
        <v>0</v>
      </c>
      <c r="AI515" s="27">
        <f t="shared" si="43"/>
        <v>0</v>
      </c>
      <c r="AJ515" s="27">
        <f t="shared" si="44"/>
        <v>9999</v>
      </c>
      <c r="AK515" s="27">
        <f t="shared" si="45"/>
        <v>9999</v>
      </c>
      <c r="AL515" s="27">
        <f t="shared" si="46"/>
        <v>9999</v>
      </c>
      <c r="AM515" s="27">
        <f t="shared" si="47"/>
        <v>9999</v>
      </c>
    </row>
    <row r="516" spans="1:39" ht="35.1" customHeight="1">
      <c r="A516" s="119" t="s">
        <v>806</v>
      </c>
      <c r="B516" s="119" t="s">
        <v>4271</v>
      </c>
      <c r="C516" s="119" t="s">
        <v>816</v>
      </c>
      <c r="D516" s="119" t="s">
        <v>14</v>
      </c>
      <c r="E516" s="119" t="s">
        <v>12</v>
      </c>
      <c r="F516" s="121">
        <v>4</v>
      </c>
      <c r="G516" s="121">
        <v>0</v>
      </c>
      <c r="H516" s="121">
        <v>2</v>
      </c>
      <c r="I516" s="119"/>
      <c r="J516" s="119" t="s">
        <v>816</v>
      </c>
      <c r="K516" s="119"/>
      <c r="L516" s="119" t="s">
        <v>4272</v>
      </c>
      <c r="M516" s="119" t="s">
        <v>816</v>
      </c>
      <c r="N516" s="119" t="s">
        <v>2575</v>
      </c>
      <c r="O516" s="119"/>
      <c r="P516" s="119"/>
      <c r="AF516" s="27">
        <f t="shared" si="40"/>
        <v>0</v>
      </c>
      <c r="AG516" s="27">
        <f t="shared" si="41"/>
        <v>0</v>
      </c>
      <c r="AH516" s="27">
        <f t="shared" si="42"/>
        <v>0</v>
      </c>
      <c r="AI516" s="27">
        <f t="shared" si="43"/>
        <v>0</v>
      </c>
      <c r="AJ516" s="27">
        <f t="shared" si="44"/>
        <v>9999</v>
      </c>
      <c r="AK516" s="27">
        <f t="shared" si="45"/>
        <v>9999</v>
      </c>
      <c r="AL516" s="27">
        <f t="shared" si="46"/>
        <v>9999</v>
      </c>
      <c r="AM516" s="27">
        <f t="shared" si="47"/>
        <v>9999</v>
      </c>
    </row>
    <row r="517" spans="1:39" ht="35.1" customHeight="1">
      <c r="A517" s="119" t="s">
        <v>806</v>
      </c>
      <c r="B517" s="119" t="s">
        <v>4273</v>
      </c>
      <c r="C517" s="119" t="s">
        <v>4274</v>
      </c>
      <c r="D517" s="119" t="s">
        <v>14</v>
      </c>
      <c r="E517" s="119" t="s">
        <v>3571</v>
      </c>
      <c r="F517" s="121">
        <v>5</v>
      </c>
      <c r="G517" s="121">
        <v>0</v>
      </c>
      <c r="H517" s="121">
        <v>0</v>
      </c>
      <c r="I517" s="119"/>
      <c r="J517" s="119"/>
      <c r="K517" s="119"/>
      <c r="L517" s="119"/>
      <c r="M517" s="119"/>
      <c r="N517" s="119"/>
      <c r="O517" s="119"/>
      <c r="P517" s="119"/>
      <c r="AF517" s="27">
        <f t="shared" si="40"/>
        <v>0</v>
      </c>
      <c r="AG517" s="27">
        <f t="shared" si="41"/>
        <v>0</v>
      </c>
      <c r="AH517" s="27">
        <f t="shared" si="42"/>
        <v>0</v>
      </c>
      <c r="AI517" s="27">
        <f t="shared" si="43"/>
        <v>0</v>
      </c>
      <c r="AJ517" s="27">
        <f t="shared" si="44"/>
        <v>9999</v>
      </c>
      <c r="AK517" s="27">
        <f t="shared" si="45"/>
        <v>9999</v>
      </c>
      <c r="AL517" s="27">
        <f t="shared" si="46"/>
        <v>9999</v>
      </c>
      <c r="AM517" s="27">
        <f t="shared" si="47"/>
        <v>9999</v>
      </c>
    </row>
    <row r="518" spans="1:39" ht="35.1" customHeight="1">
      <c r="A518" s="119" t="s">
        <v>818</v>
      </c>
      <c r="B518" s="119" t="s">
        <v>4275</v>
      </c>
      <c r="C518" s="119" t="s">
        <v>830</v>
      </c>
      <c r="D518" s="119" t="s">
        <v>19</v>
      </c>
      <c r="E518" s="119" t="s">
        <v>12</v>
      </c>
      <c r="F518" s="121">
        <v>1</v>
      </c>
      <c r="G518" s="121">
        <v>3</v>
      </c>
      <c r="H518" s="121">
        <v>0</v>
      </c>
      <c r="I518" s="119" t="s">
        <v>830</v>
      </c>
      <c r="J518" s="119"/>
      <c r="K518" s="119" t="s">
        <v>4276</v>
      </c>
      <c r="L518" s="119"/>
      <c r="M518" s="119" t="s">
        <v>830</v>
      </c>
      <c r="N518" s="119" t="s">
        <v>4277</v>
      </c>
      <c r="O518" s="119"/>
      <c r="P518" s="119"/>
      <c r="AF518" s="27">
        <f t="shared" si="40"/>
        <v>0</v>
      </c>
      <c r="AG518" s="27">
        <f t="shared" si="41"/>
        <v>0</v>
      </c>
      <c r="AH518" s="27">
        <f t="shared" si="42"/>
        <v>0</v>
      </c>
      <c r="AI518" s="27">
        <f t="shared" si="43"/>
        <v>0</v>
      </c>
      <c r="AJ518" s="27">
        <f t="shared" si="44"/>
        <v>9999</v>
      </c>
      <c r="AK518" s="27">
        <f t="shared" si="45"/>
        <v>9999</v>
      </c>
      <c r="AL518" s="27">
        <f t="shared" si="46"/>
        <v>9999</v>
      </c>
      <c r="AM518" s="27">
        <f t="shared" si="47"/>
        <v>9999</v>
      </c>
    </row>
    <row r="519" spans="1:39" ht="35.1" customHeight="1">
      <c r="A519" s="119" t="s">
        <v>818</v>
      </c>
      <c r="B519" s="119" t="s">
        <v>4278</v>
      </c>
      <c r="C519" s="119" t="s">
        <v>831</v>
      </c>
      <c r="D519" s="119" t="s">
        <v>19</v>
      </c>
      <c r="E519" s="119" t="s">
        <v>12</v>
      </c>
      <c r="F519" s="121">
        <v>2</v>
      </c>
      <c r="G519" s="121">
        <v>3</v>
      </c>
      <c r="H519" s="121">
        <v>0</v>
      </c>
      <c r="I519" s="119" t="s">
        <v>831</v>
      </c>
      <c r="J519" s="119"/>
      <c r="K519" s="119" t="s">
        <v>4279</v>
      </c>
      <c r="L519" s="119"/>
      <c r="M519" s="119" t="s">
        <v>831</v>
      </c>
      <c r="N519" s="119" t="s">
        <v>1152</v>
      </c>
      <c r="O519" s="119" t="s">
        <v>4280</v>
      </c>
      <c r="P519" s="119"/>
      <c r="AF519" s="27">
        <f t="shared" si="40"/>
        <v>0</v>
      </c>
      <c r="AG519" s="27">
        <f t="shared" si="41"/>
        <v>0</v>
      </c>
      <c r="AH519" s="27">
        <f t="shared" si="42"/>
        <v>0</v>
      </c>
      <c r="AI519" s="27">
        <f t="shared" si="43"/>
        <v>0</v>
      </c>
      <c r="AJ519" s="27">
        <f t="shared" si="44"/>
        <v>9999</v>
      </c>
      <c r="AK519" s="27">
        <f t="shared" si="45"/>
        <v>9999</v>
      </c>
      <c r="AL519" s="27">
        <f t="shared" si="46"/>
        <v>9999</v>
      </c>
      <c r="AM519" s="27">
        <f t="shared" si="47"/>
        <v>9999</v>
      </c>
    </row>
    <row r="520" spans="1:39" ht="35.1" customHeight="1">
      <c r="A520" s="119" t="s">
        <v>818</v>
      </c>
      <c r="B520" s="119" t="s">
        <v>4281</v>
      </c>
      <c r="C520" s="119" t="s">
        <v>2187</v>
      </c>
      <c r="D520" s="119" t="s">
        <v>19</v>
      </c>
      <c r="E520" s="119" t="s">
        <v>12</v>
      </c>
      <c r="F520" s="121">
        <v>3</v>
      </c>
      <c r="G520" s="121">
        <v>2</v>
      </c>
      <c r="H520" s="121">
        <v>0</v>
      </c>
      <c r="I520" s="119" t="s">
        <v>2187</v>
      </c>
      <c r="J520" s="119"/>
      <c r="K520" s="119" t="s">
        <v>4282</v>
      </c>
      <c r="L520" s="119"/>
      <c r="M520" s="119" t="s">
        <v>2187</v>
      </c>
      <c r="N520" s="119" t="s">
        <v>4283</v>
      </c>
      <c r="O520" s="119"/>
      <c r="P520" s="119"/>
      <c r="AF520" s="27">
        <f t="shared" si="40"/>
        <v>0</v>
      </c>
      <c r="AG520" s="27">
        <f t="shared" si="41"/>
        <v>0</v>
      </c>
      <c r="AH520" s="27">
        <f t="shared" si="42"/>
        <v>0</v>
      </c>
      <c r="AI520" s="27">
        <f t="shared" si="43"/>
        <v>0</v>
      </c>
      <c r="AJ520" s="27">
        <f t="shared" si="44"/>
        <v>9999</v>
      </c>
      <c r="AK520" s="27">
        <f t="shared" si="45"/>
        <v>9999</v>
      </c>
      <c r="AL520" s="27">
        <f t="shared" si="46"/>
        <v>9999</v>
      </c>
      <c r="AM520" s="27">
        <f t="shared" si="47"/>
        <v>9999</v>
      </c>
    </row>
    <row r="521" spans="1:39" ht="35.1" customHeight="1">
      <c r="A521" s="119" t="s">
        <v>818</v>
      </c>
      <c r="B521" s="119" t="s">
        <v>4284</v>
      </c>
      <c r="C521" s="119" t="s">
        <v>2188</v>
      </c>
      <c r="D521" s="119" t="s">
        <v>19</v>
      </c>
      <c r="E521" s="119" t="s">
        <v>12</v>
      </c>
      <c r="F521" s="121">
        <v>4</v>
      </c>
      <c r="G521" s="121">
        <v>2</v>
      </c>
      <c r="H521" s="121">
        <v>0</v>
      </c>
      <c r="I521" s="119" t="s">
        <v>2188</v>
      </c>
      <c r="J521" s="119"/>
      <c r="K521" s="119" t="s">
        <v>4285</v>
      </c>
      <c r="L521" s="119"/>
      <c r="M521" s="119" t="s">
        <v>2188</v>
      </c>
      <c r="N521" s="119" t="s">
        <v>482</v>
      </c>
      <c r="O521" s="119" t="s">
        <v>4286</v>
      </c>
      <c r="P521" s="119"/>
      <c r="AF521" s="27">
        <f t="shared" si="40"/>
        <v>0</v>
      </c>
      <c r="AG521" s="27">
        <f t="shared" si="41"/>
        <v>0</v>
      </c>
      <c r="AH521" s="27">
        <f t="shared" si="42"/>
        <v>0</v>
      </c>
      <c r="AI521" s="27">
        <f t="shared" si="43"/>
        <v>0</v>
      </c>
      <c r="AJ521" s="27">
        <f t="shared" si="44"/>
        <v>9999</v>
      </c>
      <c r="AK521" s="27">
        <f t="shared" si="45"/>
        <v>9999</v>
      </c>
      <c r="AL521" s="27">
        <f t="shared" si="46"/>
        <v>9999</v>
      </c>
      <c r="AM521" s="27">
        <f t="shared" si="47"/>
        <v>9999</v>
      </c>
    </row>
    <row r="522" spans="1:39" ht="35.1" customHeight="1">
      <c r="A522" s="119" t="s">
        <v>818</v>
      </c>
      <c r="B522" s="119" t="s">
        <v>4287</v>
      </c>
      <c r="C522" s="119" t="s">
        <v>4288</v>
      </c>
      <c r="D522" s="119" t="s">
        <v>19</v>
      </c>
      <c r="E522" s="119" t="s">
        <v>3571</v>
      </c>
      <c r="F522" s="121">
        <v>5</v>
      </c>
      <c r="G522" s="121">
        <v>0</v>
      </c>
      <c r="H522" s="121">
        <v>0</v>
      </c>
      <c r="I522" s="119"/>
      <c r="J522" s="119"/>
      <c r="K522" s="119"/>
      <c r="L522" s="119"/>
      <c r="M522" s="119"/>
      <c r="N522" s="119"/>
      <c r="O522" s="119"/>
      <c r="P522" s="119"/>
      <c r="AF522" s="27">
        <f t="shared" si="40"/>
        <v>0</v>
      </c>
      <c r="AG522" s="27">
        <f t="shared" si="41"/>
        <v>0</v>
      </c>
      <c r="AH522" s="27">
        <f t="shared" si="42"/>
        <v>0</v>
      </c>
      <c r="AI522" s="27">
        <f t="shared" si="43"/>
        <v>0</v>
      </c>
      <c r="AJ522" s="27">
        <f t="shared" si="44"/>
        <v>9999</v>
      </c>
      <c r="AK522" s="27">
        <f t="shared" si="45"/>
        <v>9999</v>
      </c>
      <c r="AL522" s="27">
        <f t="shared" si="46"/>
        <v>9999</v>
      </c>
      <c r="AM522" s="27">
        <f t="shared" si="47"/>
        <v>9999</v>
      </c>
    </row>
    <row r="523" spans="1:39" ht="35.1" customHeight="1">
      <c r="A523" s="119" t="s">
        <v>818</v>
      </c>
      <c r="B523" s="119" t="s">
        <v>4289</v>
      </c>
      <c r="C523" s="119" t="s">
        <v>827</v>
      </c>
      <c r="D523" s="119" t="s">
        <v>14</v>
      </c>
      <c r="E523" s="119" t="s">
        <v>12</v>
      </c>
      <c r="F523" s="121">
        <v>1</v>
      </c>
      <c r="G523" s="121">
        <v>0</v>
      </c>
      <c r="H523" s="121">
        <v>3</v>
      </c>
      <c r="I523" s="119"/>
      <c r="J523" s="119" t="s">
        <v>827</v>
      </c>
      <c r="K523" s="119"/>
      <c r="L523" s="119" t="s">
        <v>4290</v>
      </c>
      <c r="M523" s="119" t="s">
        <v>827</v>
      </c>
      <c r="N523" s="119" t="s">
        <v>4291</v>
      </c>
      <c r="O523" s="119"/>
      <c r="P523" s="119"/>
      <c r="AF523" s="27">
        <f t="shared" si="40"/>
        <v>0</v>
      </c>
      <c r="AG523" s="27">
        <f t="shared" si="41"/>
        <v>0</v>
      </c>
      <c r="AH523" s="27">
        <f t="shared" si="42"/>
        <v>0</v>
      </c>
      <c r="AI523" s="27">
        <f t="shared" si="43"/>
        <v>0</v>
      </c>
      <c r="AJ523" s="27">
        <f t="shared" si="44"/>
        <v>9999</v>
      </c>
      <c r="AK523" s="27">
        <f t="shared" si="45"/>
        <v>9999</v>
      </c>
      <c r="AL523" s="27">
        <f t="shared" si="46"/>
        <v>9999</v>
      </c>
      <c r="AM523" s="27">
        <f t="shared" si="47"/>
        <v>9999</v>
      </c>
    </row>
    <row r="524" spans="1:39" ht="35.1" customHeight="1">
      <c r="A524" s="119" t="s">
        <v>818</v>
      </c>
      <c r="B524" s="119" t="s">
        <v>4292</v>
      </c>
      <c r="C524" s="119" t="s">
        <v>494</v>
      </c>
      <c r="D524" s="119" t="s">
        <v>14</v>
      </c>
      <c r="E524" s="119" t="s">
        <v>12</v>
      </c>
      <c r="F524" s="121">
        <v>2</v>
      </c>
      <c r="G524" s="121">
        <v>0</v>
      </c>
      <c r="H524" s="121">
        <v>3</v>
      </c>
      <c r="I524" s="119"/>
      <c r="J524" s="119" t="s">
        <v>494</v>
      </c>
      <c r="K524" s="119"/>
      <c r="L524" s="119" t="s">
        <v>3738</v>
      </c>
      <c r="M524" s="119" t="s">
        <v>494</v>
      </c>
      <c r="N524" s="119"/>
      <c r="O524" s="119"/>
      <c r="P524" s="119"/>
      <c r="AF524" s="27">
        <f t="shared" si="40"/>
        <v>0</v>
      </c>
      <c r="AG524" s="27">
        <f t="shared" si="41"/>
        <v>0</v>
      </c>
      <c r="AH524" s="27">
        <f t="shared" si="42"/>
        <v>0</v>
      </c>
      <c r="AI524" s="27">
        <f t="shared" si="43"/>
        <v>0</v>
      </c>
      <c r="AJ524" s="27">
        <f t="shared" si="44"/>
        <v>9999</v>
      </c>
      <c r="AK524" s="27">
        <f t="shared" si="45"/>
        <v>9999</v>
      </c>
      <c r="AL524" s="27">
        <f t="shared" si="46"/>
        <v>9999</v>
      </c>
      <c r="AM524" s="27">
        <f t="shared" si="47"/>
        <v>9999</v>
      </c>
    </row>
    <row r="525" spans="1:39" ht="35.1" customHeight="1">
      <c r="A525" s="119" t="s">
        <v>818</v>
      </c>
      <c r="B525" s="119" t="s">
        <v>4293</v>
      </c>
      <c r="C525" s="119" t="s">
        <v>828</v>
      </c>
      <c r="D525" s="119" t="s">
        <v>14</v>
      </c>
      <c r="E525" s="119" t="s">
        <v>12</v>
      </c>
      <c r="F525" s="121">
        <v>3</v>
      </c>
      <c r="G525" s="121">
        <v>0</v>
      </c>
      <c r="H525" s="121">
        <v>2</v>
      </c>
      <c r="I525" s="119"/>
      <c r="J525" s="119" t="s">
        <v>828</v>
      </c>
      <c r="K525" s="119"/>
      <c r="L525" s="119" t="s">
        <v>4294</v>
      </c>
      <c r="M525" s="119" t="s">
        <v>828</v>
      </c>
      <c r="N525" s="119" t="s">
        <v>4295</v>
      </c>
      <c r="O525" s="119"/>
      <c r="P525" s="119"/>
      <c r="AF525" s="27">
        <f t="shared" si="40"/>
        <v>0</v>
      </c>
      <c r="AG525" s="27">
        <f t="shared" si="41"/>
        <v>0</v>
      </c>
      <c r="AH525" s="27">
        <f t="shared" si="42"/>
        <v>0</v>
      </c>
      <c r="AI525" s="27">
        <f t="shared" si="43"/>
        <v>0</v>
      </c>
      <c r="AJ525" s="27">
        <f t="shared" si="44"/>
        <v>9999</v>
      </c>
      <c r="AK525" s="27">
        <f t="shared" si="45"/>
        <v>9999</v>
      </c>
      <c r="AL525" s="27">
        <f t="shared" si="46"/>
        <v>9999</v>
      </c>
      <c r="AM525" s="27">
        <f t="shared" si="47"/>
        <v>9999</v>
      </c>
    </row>
    <row r="526" spans="1:39" ht="35.1" customHeight="1">
      <c r="A526" s="119" t="s">
        <v>818</v>
      </c>
      <c r="B526" s="119" t="s">
        <v>4296</v>
      </c>
      <c r="C526" s="119" t="s">
        <v>829</v>
      </c>
      <c r="D526" s="119" t="s">
        <v>14</v>
      </c>
      <c r="E526" s="119" t="s">
        <v>12</v>
      </c>
      <c r="F526" s="121">
        <v>4</v>
      </c>
      <c r="G526" s="121">
        <v>0</v>
      </c>
      <c r="H526" s="121">
        <v>2</v>
      </c>
      <c r="I526" s="119"/>
      <c r="J526" s="119" t="s">
        <v>829</v>
      </c>
      <c r="K526" s="119"/>
      <c r="L526" s="119" t="s">
        <v>4297</v>
      </c>
      <c r="M526" s="119" t="s">
        <v>829</v>
      </c>
      <c r="N526" s="119"/>
      <c r="O526" s="119"/>
      <c r="P526" s="119"/>
      <c r="AF526" s="27">
        <f t="shared" si="40"/>
        <v>0</v>
      </c>
      <c r="AG526" s="27">
        <f t="shared" si="41"/>
        <v>0</v>
      </c>
      <c r="AH526" s="27">
        <f t="shared" si="42"/>
        <v>0</v>
      </c>
      <c r="AI526" s="27">
        <f t="shared" si="43"/>
        <v>0</v>
      </c>
      <c r="AJ526" s="27">
        <f t="shared" si="44"/>
        <v>9999</v>
      </c>
      <c r="AK526" s="27">
        <f t="shared" si="45"/>
        <v>9999</v>
      </c>
      <c r="AL526" s="27">
        <f t="shared" si="46"/>
        <v>9999</v>
      </c>
      <c r="AM526" s="27">
        <f t="shared" si="47"/>
        <v>9999</v>
      </c>
    </row>
    <row r="527" spans="1:39" ht="35.1" customHeight="1">
      <c r="A527" s="119" t="s">
        <v>818</v>
      </c>
      <c r="B527" s="119" t="s">
        <v>4298</v>
      </c>
      <c r="C527" s="119" t="s">
        <v>4299</v>
      </c>
      <c r="D527" s="119" t="s">
        <v>14</v>
      </c>
      <c r="E527" s="119" t="s">
        <v>3571</v>
      </c>
      <c r="F527" s="121">
        <v>5</v>
      </c>
      <c r="G527" s="121">
        <v>0</v>
      </c>
      <c r="H527" s="121">
        <v>0</v>
      </c>
      <c r="I527" s="119"/>
      <c r="J527" s="119"/>
      <c r="K527" s="119"/>
      <c r="L527" s="119"/>
      <c r="M527" s="119"/>
      <c r="N527" s="119"/>
      <c r="O527" s="119"/>
      <c r="P527" s="119"/>
      <c r="AF527" s="27">
        <f t="shared" si="40"/>
        <v>0</v>
      </c>
      <c r="AG527" s="27">
        <f t="shared" si="41"/>
        <v>0</v>
      </c>
      <c r="AH527" s="27">
        <f t="shared" si="42"/>
        <v>0</v>
      </c>
      <c r="AI527" s="27">
        <f t="shared" si="43"/>
        <v>0</v>
      </c>
      <c r="AJ527" s="27">
        <f t="shared" si="44"/>
        <v>9999</v>
      </c>
      <c r="AK527" s="27">
        <f t="shared" si="45"/>
        <v>9999</v>
      </c>
      <c r="AL527" s="27">
        <f t="shared" si="46"/>
        <v>9999</v>
      </c>
      <c r="AM527" s="27">
        <f t="shared" si="47"/>
        <v>9999</v>
      </c>
    </row>
    <row r="528" spans="1:39" ht="35.1" customHeight="1">
      <c r="A528" s="119" t="s">
        <v>832</v>
      </c>
      <c r="B528" s="119" t="s">
        <v>4300</v>
      </c>
      <c r="C528" s="119" t="s">
        <v>842</v>
      </c>
      <c r="D528" s="119" t="s">
        <v>19</v>
      </c>
      <c r="E528" s="119" t="s">
        <v>12</v>
      </c>
      <c r="F528" s="121">
        <v>1</v>
      </c>
      <c r="G528" s="121">
        <v>3</v>
      </c>
      <c r="H528" s="121">
        <v>0</v>
      </c>
      <c r="I528" s="119" t="s">
        <v>842</v>
      </c>
      <c r="J528" s="119"/>
      <c r="K528" s="119" t="s">
        <v>4301</v>
      </c>
      <c r="L528" s="119"/>
      <c r="M528" s="119" t="s">
        <v>842</v>
      </c>
      <c r="N528" s="119" t="s">
        <v>4302</v>
      </c>
      <c r="O528" s="119" t="s">
        <v>4303</v>
      </c>
      <c r="P528" s="119" t="s">
        <v>4304</v>
      </c>
      <c r="AF528" s="27">
        <f t="shared" si="40"/>
        <v>0</v>
      </c>
      <c r="AG528" s="27">
        <f t="shared" si="41"/>
        <v>0</v>
      </c>
      <c r="AH528" s="27">
        <f t="shared" si="42"/>
        <v>0</v>
      </c>
      <c r="AI528" s="27">
        <f t="shared" si="43"/>
        <v>0</v>
      </c>
      <c r="AJ528" s="27">
        <f t="shared" si="44"/>
        <v>9999</v>
      </c>
      <c r="AK528" s="27">
        <f t="shared" si="45"/>
        <v>9999</v>
      </c>
      <c r="AL528" s="27">
        <f t="shared" si="46"/>
        <v>9999</v>
      </c>
      <c r="AM528" s="27">
        <f t="shared" si="47"/>
        <v>9999</v>
      </c>
    </row>
    <row r="529" spans="1:39" ht="35.1" customHeight="1">
      <c r="A529" s="119" t="s">
        <v>832</v>
      </c>
      <c r="B529" s="119" t="s">
        <v>4305</v>
      </c>
      <c r="C529" s="119" t="s">
        <v>843</v>
      </c>
      <c r="D529" s="119" t="s">
        <v>19</v>
      </c>
      <c r="E529" s="119" t="s">
        <v>12</v>
      </c>
      <c r="F529" s="121">
        <v>2</v>
      </c>
      <c r="G529" s="121">
        <v>3</v>
      </c>
      <c r="H529" s="121">
        <v>0</v>
      </c>
      <c r="I529" s="119" t="s">
        <v>843</v>
      </c>
      <c r="J529" s="119"/>
      <c r="K529" s="119" t="s">
        <v>4306</v>
      </c>
      <c r="L529" s="119"/>
      <c r="M529" s="119" t="s">
        <v>843</v>
      </c>
      <c r="N529" s="119" t="s">
        <v>4307</v>
      </c>
      <c r="O529" s="119" t="s">
        <v>912</v>
      </c>
      <c r="P529" s="119" t="s">
        <v>4308</v>
      </c>
      <c r="AF529" s="27">
        <f t="shared" si="40"/>
        <v>0</v>
      </c>
      <c r="AG529" s="27">
        <f t="shared" si="41"/>
        <v>0</v>
      </c>
      <c r="AH529" s="27">
        <f t="shared" si="42"/>
        <v>0</v>
      </c>
      <c r="AI529" s="27">
        <f t="shared" si="43"/>
        <v>0</v>
      </c>
      <c r="AJ529" s="27">
        <f t="shared" si="44"/>
        <v>9999</v>
      </c>
      <c r="AK529" s="27">
        <f t="shared" si="45"/>
        <v>9999</v>
      </c>
      <c r="AL529" s="27">
        <f t="shared" si="46"/>
        <v>9999</v>
      </c>
      <c r="AM529" s="27">
        <f t="shared" si="47"/>
        <v>9999</v>
      </c>
    </row>
    <row r="530" spans="1:39" ht="35.1" customHeight="1">
      <c r="A530" s="119" t="s">
        <v>832</v>
      </c>
      <c r="B530" s="119" t="s">
        <v>4309</v>
      </c>
      <c r="C530" s="119" t="s">
        <v>429</v>
      </c>
      <c r="D530" s="119" t="s">
        <v>19</v>
      </c>
      <c r="E530" s="119" t="s">
        <v>12</v>
      </c>
      <c r="F530" s="121">
        <v>3</v>
      </c>
      <c r="G530" s="121">
        <v>2</v>
      </c>
      <c r="H530" s="121">
        <v>0</v>
      </c>
      <c r="I530" s="119" t="s">
        <v>429</v>
      </c>
      <c r="J530" s="119"/>
      <c r="K530" s="119" t="s">
        <v>4310</v>
      </c>
      <c r="L530" s="119"/>
      <c r="M530" s="119" t="s">
        <v>429</v>
      </c>
      <c r="N530" s="119" t="s">
        <v>3564</v>
      </c>
      <c r="O530" s="119"/>
      <c r="P530" s="119"/>
      <c r="AF530" s="27">
        <f t="shared" si="40"/>
        <v>0</v>
      </c>
      <c r="AG530" s="27">
        <f t="shared" si="41"/>
        <v>0</v>
      </c>
      <c r="AH530" s="27">
        <f t="shared" si="42"/>
        <v>0</v>
      </c>
      <c r="AI530" s="27">
        <f t="shared" si="43"/>
        <v>0</v>
      </c>
      <c r="AJ530" s="27">
        <f t="shared" si="44"/>
        <v>9999</v>
      </c>
      <c r="AK530" s="27">
        <f t="shared" si="45"/>
        <v>9999</v>
      </c>
      <c r="AL530" s="27">
        <f t="shared" si="46"/>
        <v>9999</v>
      </c>
      <c r="AM530" s="27">
        <f t="shared" si="47"/>
        <v>9999</v>
      </c>
    </row>
    <row r="531" spans="1:39" ht="35.1" customHeight="1">
      <c r="A531" s="119" t="s">
        <v>832</v>
      </c>
      <c r="B531" s="119" t="s">
        <v>4311</v>
      </c>
      <c r="C531" s="119" t="s">
        <v>2189</v>
      </c>
      <c r="D531" s="119" t="s">
        <v>19</v>
      </c>
      <c r="E531" s="119" t="s">
        <v>12</v>
      </c>
      <c r="F531" s="121">
        <v>4</v>
      </c>
      <c r="G531" s="121">
        <v>2</v>
      </c>
      <c r="H531" s="121">
        <v>0</v>
      </c>
      <c r="I531" s="119" t="s">
        <v>2189</v>
      </c>
      <c r="J531" s="119"/>
      <c r="K531" s="119" t="s">
        <v>4312</v>
      </c>
      <c r="L531" s="119"/>
      <c r="M531" s="119" t="s">
        <v>2189</v>
      </c>
      <c r="N531" s="119"/>
      <c r="O531" s="119"/>
      <c r="P531" s="119"/>
      <c r="AF531" s="27">
        <f t="shared" si="40"/>
        <v>0</v>
      </c>
      <c r="AG531" s="27">
        <f t="shared" si="41"/>
        <v>0</v>
      </c>
      <c r="AH531" s="27">
        <f t="shared" si="42"/>
        <v>0</v>
      </c>
      <c r="AI531" s="27">
        <f t="shared" si="43"/>
        <v>0</v>
      </c>
      <c r="AJ531" s="27">
        <f t="shared" si="44"/>
        <v>9999</v>
      </c>
      <c r="AK531" s="27">
        <f t="shared" si="45"/>
        <v>9999</v>
      </c>
      <c r="AL531" s="27">
        <f t="shared" si="46"/>
        <v>9999</v>
      </c>
      <c r="AM531" s="27">
        <f t="shared" si="47"/>
        <v>9999</v>
      </c>
    </row>
    <row r="532" spans="1:39" ht="35.1" customHeight="1">
      <c r="A532" s="119" t="s">
        <v>832</v>
      </c>
      <c r="B532" s="119" t="s">
        <v>4313</v>
      </c>
      <c r="C532" s="119" t="s">
        <v>4314</v>
      </c>
      <c r="D532" s="119" t="s">
        <v>19</v>
      </c>
      <c r="E532" s="119" t="s">
        <v>3571</v>
      </c>
      <c r="F532" s="121">
        <v>5</v>
      </c>
      <c r="G532" s="121">
        <v>0</v>
      </c>
      <c r="H532" s="121">
        <v>0</v>
      </c>
      <c r="I532" s="119"/>
      <c r="J532" s="119"/>
      <c r="K532" s="119"/>
      <c r="L532" s="119"/>
      <c r="M532" s="119"/>
      <c r="N532" s="119"/>
      <c r="O532" s="119"/>
      <c r="P532" s="119"/>
      <c r="AF532" s="27">
        <f t="shared" si="40"/>
        <v>0</v>
      </c>
      <c r="AG532" s="27">
        <f t="shared" si="41"/>
        <v>0</v>
      </c>
      <c r="AH532" s="27">
        <f t="shared" si="42"/>
        <v>0</v>
      </c>
      <c r="AI532" s="27">
        <f t="shared" si="43"/>
        <v>0</v>
      </c>
      <c r="AJ532" s="27">
        <f t="shared" si="44"/>
        <v>9999</v>
      </c>
      <c r="AK532" s="27">
        <f t="shared" si="45"/>
        <v>9999</v>
      </c>
      <c r="AL532" s="27">
        <f t="shared" si="46"/>
        <v>9999</v>
      </c>
      <c r="AM532" s="27">
        <f t="shared" si="47"/>
        <v>9999</v>
      </c>
    </row>
    <row r="533" spans="1:39" ht="35.1" customHeight="1">
      <c r="A533" s="119" t="s">
        <v>832</v>
      </c>
      <c r="B533" s="119" t="s">
        <v>4315</v>
      </c>
      <c r="C533" s="119" t="s">
        <v>841</v>
      </c>
      <c r="D533" s="119" t="s">
        <v>14</v>
      </c>
      <c r="E533" s="119" t="s">
        <v>12</v>
      </c>
      <c r="F533" s="121">
        <v>1</v>
      </c>
      <c r="G533" s="121">
        <v>0</v>
      </c>
      <c r="H533" s="121">
        <v>3</v>
      </c>
      <c r="I533" s="119"/>
      <c r="J533" s="119" t="s">
        <v>841</v>
      </c>
      <c r="K533" s="119"/>
      <c r="L533" s="119" t="s">
        <v>4316</v>
      </c>
      <c r="M533" s="119" t="s">
        <v>841</v>
      </c>
      <c r="N533" s="119" t="s">
        <v>3840</v>
      </c>
      <c r="O533" s="119"/>
      <c r="P533" s="119"/>
      <c r="AF533" s="27">
        <f t="shared" si="40"/>
        <v>0</v>
      </c>
      <c r="AG533" s="27">
        <f t="shared" si="41"/>
        <v>0</v>
      </c>
      <c r="AH533" s="27">
        <f t="shared" si="42"/>
        <v>0</v>
      </c>
      <c r="AI533" s="27">
        <f t="shared" si="43"/>
        <v>0</v>
      </c>
      <c r="AJ533" s="27">
        <f t="shared" si="44"/>
        <v>9999</v>
      </c>
      <c r="AK533" s="27">
        <f t="shared" si="45"/>
        <v>9999</v>
      </c>
      <c r="AL533" s="27">
        <f t="shared" si="46"/>
        <v>9999</v>
      </c>
      <c r="AM533" s="27">
        <f t="shared" si="47"/>
        <v>9999</v>
      </c>
    </row>
    <row r="534" spans="1:39" ht="35.1" customHeight="1">
      <c r="A534" s="119" t="s">
        <v>832</v>
      </c>
      <c r="B534" s="119" t="s">
        <v>4317</v>
      </c>
      <c r="C534" s="119" t="s">
        <v>651</v>
      </c>
      <c r="D534" s="119" t="s">
        <v>14</v>
      </c>
      <c r="E534" s="119" t="s">
        <v>12</v>
      </c>
      <c r="F534" s="121">
        <v>2</v>
      </c>
      <c r="G534" s="121">
        <v>0</v>
      </c>
      <c r="H534" s="121">
        <v>3</v>
      </c>
      <c r="I534" s="119"/>
      <c r="J534" s="119" t="s">
        <v>651</v>
      </c>
      <c r="K534" s="119"/>
      <c r="L534" s="119" t="s">
        <v>3997</v>
      </c>
      <c r="M534" s="119" t="s">
        <v>651</v>
      </c>
      <c r="N534" s="119"/>
      <c r="O534" s="119"/>
      <c r="P534" s="119"/>
      <c r="AF534" s="27">
        <f t="shared" si="40"/>
        <v>0</v>
      </c>
      <c r="AG534" s="27">
        <f t="shared" si="41"/>
        <v>0</v>
      </c>
      <c r="AH534" s="27">
        <f t="shared" si="42"/>
        <v>0</v>
      </c>
      <c r="AI534" s="27">
        <f t="shared" si="43"/>
        <v>0</v>
      </c>
      <c r="AJ534" s="27">
        <f t="shared" si="44"/>
        <v>9999</v>
      </c>
      <c r="AK534" s="27">
        <f t="shared" si="45"/>
        <v>9999</v>
      </c>
      <c r="AL534" s="27">
        <f t="shared" si="46"/>
        <v>9999</v>
      </c>
      <c r="AM534" s="27">
        <f t="shared" si="47"/>
        <v>9999</v>
      </c>
    </row>
    <row r="535" spans="1:39" ht="35.1" customHeight="1">
      <c r="A535" s="119" t="s">
        <v>832</v>
      </c>
      <c r="B535" s="119" t="s">
        <v>4318</v>
      </c>
      <c r="C535" s="119" t="s">
        <v>802</v>
      </c>
      <c r="D535" s="119" t="s">
        <v>14</v>
      </c>
      <c r="E535" s="119" t="s">
        <v>12</v>
      </c>
      <c r="F535" s="121">
        <v>3</v>
      </c>
      <c r="G535" s="121">
        <v>0</v>
      </c>
      <c r="H535" s="121">
        <v>2</v>
      </c>
      <c r="I535" s="119"/>
      <c r="J535" s="119" t="s">
        <v>802</v>
      </c>
      <c r="K535" s="119"/>
      <c r="L535" s="119" t="s">
        <v>4249</v>
      </c>
      <c r="M535" s="119" t="s">
        <v>802</v>
      </c>
      <c r="N535" s="119" t="s">
        <v>3836</v>
      </c>
      <c r="O535" s="119"/>
      <c r="P535" s="119"/>
      <c r="AF535" s="27">
        <f t="shared" si="40"/>
        <v>0</v>
      </c>
      <c r="AG535" s="27">
        <f t="shared" si="41"/>
        <v>0</v>
      </c>
      <c r="AH535" s="27">
        <f t="shared" si="42"/>
        <v>0</v>
      </c>
      <c r="AI535" s="27">
        <f t="shared" si="43"/>
        <v>0</v>
      </c>
      <c r="AJ535" s="27">
        <f t="shared" si="44"/>
        <v>9999</v>
      </c>
      <c r="AK535" s="27">
        <f t="shared" si="45"/>
        <v>9999</v>
      </c>
      <c r="AL535" s="27">
        <f t="shared" si="46"/>
        <v>9999</v>
      </c>
      <c r="AM535" s="27">
        <f t="shared" si="47"/>
        <v>9999</v>
      </c>
    </row>
    <row r="536" spans="1:39" ht="35.1" customHeight="1">
      <c r="A536" s="119" t="s">
        <v>832</v>
      </c>
      <c r="B536" s="119" t="s">
        <v>4319</v>
      </c>
      <c r="C536" s="119" t="s">
        <v>816</v>
      </c>
      <c r="D536" s="119" t="s">
        <v>14</v>
      </c>
      <c r="E536" s="119" t="s">
        <v>12</v>
      </c>
      <c r="F536" s="121">
        <v>4</v>
      </c>
      <c r="G536" s="121">
        <v>0</v>
      </c>
      <c r="H536" s="121">
        <v>2</v>
      </c>
      <c r="I536" s="119"/>
      <c r="J536" s="119" t="s">
        <v>816</v>
      </c>
      <c r="K536" s="119"/>
      <c r="L536" s="119" t="s">
        <v>4272</v>
      </c>
      <c r="M536" s="119" t="s">
        <v>816</v>
      </c>
      <c r="N536" s="119" t="s">
        <v>2575</v>
      </c>
      <c r="O536" s="119"/>
      <c r="P536" s="119"/>
      <c r="AF536" s="27">
        <f t="shared" si="40"/>
        <v>0</v>
      </c>
      <c r="AG536" s="27">
        <f t="shared" si="41"/>
        <v>0</v>
      </c>
      <c r="AH536" s="27">
        <f t="shared" si="42"/>
        <v>0</v>
      </c>
      <c r="AI536" s="27">
        <f t="shared" si="43"/>
        <v>0</v>
      </c>
      <c r="AJ536" s="27">
        <f t="shared" si="44"/>
        <v>9999</v>
      </c>
      <c r="AK536" s="27">
        <f t="shared" si="45"/>
        <v>9999</v>
      </c>
      <c r="AL536" s="27">
        <f t="shared" si="46"/>
        <v>9999</v>
      </c>
      <c r="AM536" s="27">
        <f t="shared" si="47"/>
        <v>9999</v>
      </c>
    </row>
    <row r="537" spans="1:39" ht="35.1" customHeight="1">
      <c r="A537" s="119" t="s">
        <v>832</v>
      </c>
      <c r="B537" s="119" t="s">
        <v>4320</v>
      </c>
      <c r="C537" s="119" t="s">
        <v>4321</v>
      </c>
      <c r="D537" s="119" t="s">
        <v>14</v>
      </c>
      <c r="E537" s="119" t="s">
        <v>3571</v>
      </c>
      <c r="F537" s="121">
        <v>5</v>
      </c>
      <c r="G537" s="121">
        <v>0</v>
      </c>
      <c r="H537" s="121">
        <v>0</v>
      </c>
      <c r="I537" s="119"/>
      <c r="J537" s="119"/>
      <c r="K537" s="119"/>
      <c r="L537" s="119"/>
      <c r="M537" s="119"/>
      <c r="N537" s="119"/>
      <c r="O537" s="119"/>
      <c r="P537" s="119"/>
      <c r="AF537" s="27">
        <f t="shared" si="40"/>
        <v>0</v>
      </c>
      <c r="AG537" s="27">
        <f t="shared" si="41"/>
        <v>0</v>
      </c>
      <c r="AH537" s="27">
        <f t="shared" si="42"/>
        <v>0</v>
      </c>
      <c r="AI537" s="27">
        <f t="shared" si="43"/>
        <v>0</v>
      </c>
      <c r="AJ537" s="27">
        <f t="shared" si="44"/>
        <v>9999</v>
      </c>
      <c r="AK537" s="27">
        <f t="shared" si="45"/>
        <v>9999</v>
      </c>
      <c r="AL537" s="27">
        <f t="shared" si="46"/>
        <v>9999</v>
      </c>
      <c r="AM537" s="27">
        <f t="shared" si="47"/>
        <v>9999</v>
      </c>
    </row>
    <row r="538" spans="1:39" ht="35.1" customHeight="1">
      <c r="A538" s="119" t="s">
        <v>524</v>
      </c>
      <c r="B538" s="119" t="s">
        <v>4322</v>
      </c>
      <c r="C538" s="119" t="s">
        <v>855</v>
      </c>
      <c r="D538" s="119" t="s">
        <v>19</v>
      </c>
      <c r="E538" s="119" t="s">
        <v>12</v>
      </c>
      <c r="F538" s="121">
        <v>1</v>
      </c>
      <c r="G538" s="121">
        <v>3</v>
      </c>
      <c r="H538" s="121">
        <v>0</v>
      </c>
      <c r="I538" s="119" t="s">
        <v>855</v>
      </c>
      <c r="J538" s="119"/>
      <c r="K538" s="119" t="s">
        <v>4323</v>
      </c>
      <c r="L538" s="119"/>
      <c r="M538" s="119" t="s">
        <v>855</v>
      </c>
      <c r="N538" s="119" t="s">
        <v>4324</v>
      </c>
      <c r="O538" s="119"/>
      <c r="P538" s="119"/>
      <c r="AF538" s="27">
        <f t="shared" si="40"/>
        <v>0</v>
      </c>
      <c r="AG538" s="27">
        <f t="shared" si="41"/>
        <v>0</v>
      </c>
      <c r="AH538" s="27">
        <f t="shared" si="42"/>
        <v>0</v>
      </c>
      <c r="AI538" s="27">
        <f t="shared" si="43"/>
        <v>0</v>
      </c>
      <c r="AJ538" s="27">
        <f t="shared" si="44"/>
        <v>9999</v>
      </c>
      <c r="AK538" s="27">
        <f t="shared" si="45"/>
        <v>9999</v>
      </c>
      <c r="AL538" s="27">
        <f t="shared" si="46"/>
        <v>9999</v>
      </c>
      <c r="AM538" s="27">
        <f t="shared" si="47"/>
        <v>9999</v>
      </c>
    </row>
    <row r="539" spans="1:39" ht="35.1" customHeight="1">
      <c r="A539" s="119" t="s">
        <v>524</v>
      </c>
      <c r="B539" s="119" t="s">
        <v>4325</v>
      </c>
      <c r="C539" s="119" t="s">
        <v>562</v>
      </c>
      <c r="D539" s="119" t="s">
        <v>19</v>
      </c>
      <c r="E539" s="119" t="s">
        <v>12</v>
      </c>
      <c r="F539" s="121">
        <v>2</v>
      </c>
      <c r="G539" s="121">
        <v>3</v>
      </c>
      <c r="H539" s="121">
        <v>0</v>
      </c>
      <c r="I539" s="119" t="s">
        <v>562</v>
      </c>
      <c r="J539" s="119"/>
      <c r="K539" s="119" t="s">
        <v>4326</v>
      </c>
      <c r="L539" s="119"/>
      <c r="M539" s="119" t="s">
        <v>562</v>
      </c>
      <c r="N539" s="119"/>
      <c r="O539" s="119"/>
      <c r="P539" s="119"/>
      <c r="AF539" s="27">
        <f t="shared" si="40"/>
        <v>0</v>
      </c>
      <c r="AG539" s="27">
        <f t="shared" si="41"/>
        <v>0</v>
      </c>
      <c r="AH539" s="27">
        <f t="shared" si="42"/>
        <v>0</v>
      </c>
      <c r="AI539" s="27">
        <f t="shared" si="43"/>
        <v>0</v>
      </c>
      <c r="AJ539" s="27">
        <f t="shared" si="44"/>
        <v>9999</v>
      </c>
      <c r="AK539" s="27">
        <f t="shared" si="45"/>
        <v>9999</v>
      </c>
      <c r="AL539" s="27">
        <f t="shared" si="46"/>
        <v>9999</v>
      </c>
      <c r="AM539" s="27">
        <f t="shared" si="47"/>
        <v>9999</v>
      </c>
    </row>
    <row r="540" spans="1:39" ht="35.1" customHeight="1">
      <c r="A540" s="119" t="s">
        <v>524</v>
      </c>
      <c r="B540" s="119" t="s">
        <v>4327</v>
      </c>
      <c r="C540" s="119" t="s">
        <v>914</v>
      </c>
      <c r="D540" s="119" t="s">
        <v>19</v>
      </c>
      <c r="E540" s="119" t="s">
        <v>12</v>
      </c>
      <c r="F540" s="121">
        <v>3</v>
      </c>
      <c r="G540" s="121">
        <v>2</v>
      </c>
      <c r="H540" s="121">
        <v>0</v>
      </c>
      <c r="I540" s="119" t="s">
        <v>914</v>
      </c>
      <c r="J540" s="119"/>
      <c r="K540" s="119" t="s">
        <v>4111</v>
      </c>
      <c r="L540" s="119"/>
      <c r="M540" s="119" t="s">
        <v>914</v>
      </c>
      <c r="N540" s="119"/>
      <c r="O540" s="119"/>
      <c r="P540" s="119"/>
      <c r="AF540" s="27">
        <f t="shared" si="40"/>
        <v>0</v>
      </c>
      <c r="AG540" s="27">
        <f t="shared" si="41"/>
        <v>0</v>
      </c>
      <c r="AH540" s="27">
        <f t="shared" si="42"/>
        <v>0</v>
      </c>
      <c r="AI540" s="27">
        <f t="shared" si="43"/>
        <v>0</v>
      </c>
      <c r="AJ540" s="27">
        <f t="shared" si="44"/>
        <v>9999</v>
      </c>
      <c r="AK540" s="27">
        <f t="shared" si="45"/>
        <v>9999</v>
      </c>
      <c r="AL540" s="27">
        <f t="shared" si="46"/>
        <v>9999</v>
      </c>
      <c r="AM540" s="27">
        <f t="shared" si="47"/>
        <v>9999</v>
      </c>
    </row>
    <row r="541" spans="1:39" ht="35.1" customHeight="1">
      <c r="A541" s="119" t="s">
        <v>524</v>
      </c>
      <c r="B541" s="119" t="s">
        <v>4328</v>
      </c>
      <c r="C541" s="119" t="s">
        <v>878</v>
      </c>
      <c r="D541" s="119" t="s">
        <v>19</v>
      </c>
      <c r="E541" s="119" t="s">
        <v>12</v>
      </c>
      <c r="F541" s="121">
        <v>4</v>
      </c>
      <c r="G541" s="121">
        <v>2</v>
      </c>
      <c r="H541" s="121">
        <v>0</v>
      </c>
      <c r="I541" s="119" t="s">
        <v>878</v>
      </c>
      <c r="J541" s="119"/>
      <c r="K541" s="119" t="s">
        <v>4329</v>
      </c>
      <c r="L541" s="119"/>
      <c r="M541" s="119" t="s">
        <v>878</v>
      </c>
      <c r="N541" s="119"/>
      <c r="O541" s="119"/>
      <c r="P541" s="119"/>
      <c r="AF541" s="27">
        <f t="shared" si="40"/>
        <v>0</v>
      </c>
      <c r="AG541" s="27">
        <f t="shared" si="41"/>
        <v>0</v>
      </c>
      <c r="AH541" s="27">
        <f t="shared" si="42"/>
        <v>0</v>
      </c>
      <c r="AI541" s="27">
        <f t="shared" si="43"/>
        <v>0</v>
      </c>
      <c r="AJ541" s="27">
        <f t="shared" si="44"/>
        <v>9999</v>
      </c>
      <c r="AK541" s="27">
        <f t="shared" si="45"/>
        <v>9999</v>
      </c>
      <c r="AL541" s="27">
        <f t="shared" si="46"/>
        <v>9999</v>
      </c>
      <c r="AM541" s="27">
        <f t="shared" si="47"/>
        <v>9999</v>
      </c>
    </row>
    <row r="542" spans="1:39" ht="35.1" customHeight="1">
      <c r="A542" s="119" t="s">
        <v>524</v>
      </c>
      <c r="B542" s="119" t="s">
        <v>4330</v>
      </c>
      <c r="C542" s="119" t="s">
        <v>4331</v>
      </c>
      <c r="D542" s="119" t="s">
        <v>19</v>
      </c>
      <c r="E542" s="119" t="s">
        <v>3571</v>
      </c>
      <c r="F542" s="121">
        <v>5</v>
      </c>
      <c r="G542" s="121">
        <v>0</v>
      </c>
      <c r="H542" s="121">
        <v>0</v>
      </c>
      <c r="I542" s="119"/>
      <c r="J542" s="119"/>
      <c r="K542" s="119"/>
      <c r="L542" s="119"/>
      <c r="M542" s="119"/>
      <c r="N542" s="119"/>
      <c r="O542" s="119"/>
      <c r="P542" s="119"/>
      <c r="AF542" s="27">
        <f t="shared" si="40"/>
        <v>0</v>
      </c>
      <c r="AG542" s="27">
        <f t="shared" si="41"/>
        <v>0</v>
      </c>
      <c r="AH542" s="27">
        <f t="shared" si="42"/>
        <v>0</v>
      </c>
      <c r="AI542" s="27">
        <f t="shared" si="43"/>
        <v>0</v>
      </c>
      <c r="AJ542" s="27">
        <f t="shared" si="44"/>
        <v>9999</v>
      </c>
      <c r="AK542" s="27">
        <f t="shared" si="45"/>
        <v>9999</v>
      </c>
      <c r="AL542" s="27">
        <f t="shared" si="46"/>
        <v>9999</v>
      </c>
      <c r="AM542" s="27">
        <f t="shared" si="47"/>
        <v>9999</v>
      </c>
    </row>
    <row r="543" spans="1:39" ht="35.1" customHeight="1">
      <c r="A543" s="119" t="s">
        <v>524</v>
      </c>
      <c r="B543" s="119" t="s">
        <v>4332</v>
      </c>
      <c r="C543" s="119" t="s">
        <v>852</v>
      </c>
      <c r="D543" s="119" t="s">
        <v>14</v>
      </c>
      <c r="E543" s="119" t="s">
        <v>12</v>
      </c>
      <c r="F543" s="121">
        <v>1</v>
      </c>
      <c r="G543" s="121">
        <v>0</v>
      </c>
      <c r="H543" s="121">
        <v>3</v>
      </c>
      <c r="I543" s="119"/>
      <c r="J543" s="119" t="s">
        <v>852</v>
      </c>
      <c r="K543" s="119"/>
      <c r="L543" s="119" t="s">
        <v>4333</v>
      </c>
      <c r="M543" s="119" t="s">
        <v>852</v>
      </c>
      <c r="N543" s="119"/>
      <c r="O543" s="119"/>
      <c r="P543" s="119"/>
      <c r="AF543" s="27">
        <f t="shared" si="40"/>
        <v>0</v>
      </c>
      <c r="AG543" s="27">
        <f t="shared" si="41"/>
        <v>0</v>
      </c>
      <c r="AH543" s="27">
        <f t="shared" si="42"/>
        <v>0</v>
      </c>
      <c r="AI543" s="27">
        <f t="shared" si="43"/>
        <v>0</v>
      </c>
      <c r="AJ543" s="27">
        <f t="shared" si="44"/>
        <v>9999</v>
      </c>
      <c r="AK543" s="27">
        <f t="shared" si="45"/>
        <v>9999</v>
      </c>
      <c r="AL543" s="27">
        <f t="shared" si="46"/>
        <v>9999</v>
      </c>
      <c r="AM543" s="27">
        <f t="shared" si="47"/>
        <v>9999</v>
      </c>
    </row>
    <row r="544" spans="1:39" ht="35.1" customHeight="1">
      <c r="A544" s="119" t="s">
        <v>524</v>
      </c>
      <c r="B544" s="119" t="s">
        <v>4334</v>
      </c>
      <c r="C544" s="119" t="s">
        <v>853</v>
      </c>
      <c r="D544" s="119" t="s">
        <v>14</v>
      </c>
      <c r="E544" s="119" t="s">
        <v>12</v>
      </c>
      <c r="F544" s="121">
        <v>2</v>
      </c>
      <c r="G544" s="121">
        <v>0</v>
      </c>
      <c r="H544" s="121">
        <v>3</v>
      </c>
      <c r="I544" s="119"/>
      <c r="J544" s="119" t="s">
        <v>853</v>
      </c>
      <c r="K544" s="119"/>
      <c r="L544" s="119" t="s">
        <v>4335</v>
      </c>
      <c r="M544" s="119" t="s">
        <v>853</v>
      </c>
      <c r="N544" s="119"/>
      <c r="O544" s="119"/>
      <c r="P544" s="119"/>
      <c r="AF544" s="27">
        <f t="shared" si="40"/>
        <v>0</v>
      </c>
      <c r="AG544" s="27">
        <f t="shared" si="41"/>
        <v>0</v>
      </c>
      <c r="AH544" s="27">
        <f t="shared" si="42"/>
        <v>0</v>
      </c>
      <c r="AI544" s="27">
        <f t="shared" si="43"/>
        <v>0</v>
      </c>
      <c r="AJ544" s="27">
        <f t="shared" si="44"/>
        <v>9999</v>
      </c>
      <c r="AK544" s="27">
        <f t="shared" si="45"/>
        <v>9999</v>
      </c>
      <c r="AL544" s="27">
        <f t="shared" si="46"/>
        <v>9999</v>
      </c>
      <c r="AM544" s="27">
        <f t="shared" si="47"/>
        <v>9999</v>
      </c>
    </row>
    <row r="545" spans="1:39" ht="35.1" customHeight="1">
      <c r="A545" s="119" t="s">
        <v>524</v>
      </c>
      <c r="B545" s="119" t="s">
        <v>4336</v>
      </c>
      <c r="C545" s="119" t="s">
        <v>651</v>
      </c>
      <c r="D545" s="119" t="s">
        <v>14</v>
      </c>
      <c r="E545" s="119" t="s">
        <v>12</v>
      </c>
      <c r="F545" s="121">
        <v>3</v>
      </c>
      <c r="G545" s="121">
        <v>0</v>
      </c>
      <c r="H545" s="121">
        <v>2</v>
      </c>
      <c r="I545" s="119"/>
      <c r="J545" s="119" t="s">
        <v>651</v>
      </c>
      <c r="K545" s="119"/>
      <c r="L545" s="119" t="s">
        <v>3997</v>
      </c>
      <c r="M545" s="119" t="s">
        <v>651</v>
      </c>
      <c r="N545" s="119"/>
      <c r="O545" s="119"/>
      <c r="P545" s="119"/>
      <c r="AF545" s="27">
        <f t="shared" si="40"/>
        <v>0</v>
      </c>
      <c r="AG545" s="27">
        <f t="shared" si="41"/>
        <v>0</v>
      </c>
      <c r="AH545" s="27">
        <f t="shared" si="42"/>
        <v>0</v>
      </c>
      <c r="AI545" s="27">
        <f t="shared" si="43"/>
        <v>0</v>
      </c>
      <c r="AJ545" s="27">
        <f t="shared" si="44"/>
        <v>9999</v>
      </c>
      <c r="AK545" s="27">
        <f t="shared" si="45"/>
        <v>9999</v>
      </c>
      <c r="AL545" s="27">
        <f t="shared" si="46"/>
        <v>9999</v>
      </c>
      <c r="AM545" s="27">
        <f t="shared" si="47"/>
        <v>9999</v>
      </c>
    </row>
    <row r="546" spans="1:39" ht="35.1" customHeight="1">
      <c r="A546" s="119" t="s">
        <v>524</v>
      </c>
      <c r="B546" s="119" t="s">
        <v>4337</v>
      </c>
      <c r="C546" s="119" t="s">
        <v>854</v>
      </c>
      <c r="D546" s="119" t="s">
        <v>14</v>
      </c>
      <c r="E546" s="119" t="s">
        <v>12</v>
      </c>
      <c r="F546" s="121">
        <v>4</v>
      </c>
      <c r="G546" s="121">
        <v>0</v>
      </c>
      <c r="H546" s="121">
        <v>2</v>
      </c>
      <c r="I546" s="119"/>
      <c r="J546" s="119" t="s">
        <v>854</v>
      </c>
      <c r="K546" s="119"/>
      <c r="L546" s="119" t="s">
        <v>4338</v>
      </c>
      <c r="M546" s="119" t="s">
        <v>854</v>
      </c>
      <c r="N546" s="119"/>
      <c r="O546" s="119"/>
      <c r="P546" s="119"/>
      <c r="AF546" s="27">
        <f t="shared" si="40"/>
        <v>0</v>
      </c>
      <c r="AG546" s="27">
        <f t="shared" si="41"/>
        <v>0</v>
      </c>
      <c r="AH546" s="27">
        <f t="shared" si="42"/>
        <v>0</v>
      </c>
      <c r="AI546" s="27">
        <f t="shared" si="43"/>
        <v>0</v>
      </c>
      <c r="AJ546" s="27">
        <f t="shared" si="44"/>
        <v>9999</v>
      </c>
      <c r="AK546" s="27">
        <f t="shared" si="45"/>
        <v>9999</v>
      </c>
      <c r="AL546" s="27">
        <f t="shared" si="46"/>
        <v>9999</v>
      </c>
      <c r="AM546" s="27">
        <f t="shared" si="47"/>
        <v>9999</v>
      </c>
    </row>
    <row r="547" spans="1:39" ht="35.1" customHeight="1">
      <c r="A547" s="119" t="s">
        <v>524</v>
      </c>
      <c r="B547" s="119" t="s">
        <v>4339</v>
      </c>
      <c r="C547" s="119" t="s">
        <v>4340</v>
      </c>
      <c r="D547" s="119" t="s">
        <v>14</v>
      </c>
      <c r="E547" s="119" t="s">
        <v>3571</v>
      </c>
      <c r="F547" s="121">
        <v>5</v>
      </c>
      <c r="G547" s="121">
        <v>0</v>
      </c>
      <c r="H547" s="121">
        <v>0</v>
      </c>
      <c r="I547" s="119"/>
      <c r="J547" s="119"/>
      <c r="K547" s="119"/>
      <c r="L547" s="119"/>
      <c r="M547" s="119"/>
      <c r="N547" s="119"/>
      <c r="O547" s="119"/>
      <c r="P547" s="119"/>
      <c r="AF547" s="27">
        <f t="shared" si="40"/>
        <v>0</v>
      </c>
      <c r="AG547" s="27">
        <f t="shared" si="41"/>
        <v>0</v>
      </c>
      <c r="AH547" s="27">
        <f t="shared" si="42"/>
        <v>0</v>
      </c>
      <c r="AI547" s="27">
        <f t="shared" si="43"/>
        <v>0</v>
      </c>
      <c r="AJ547" s="27">
        <f t="shared" si="44"/>
        <v>9999</v>
      </c>
      <c r="AK547" s="27">
        <f t="shared" si="45"/>
        <v>9999</v>
      </c>
      <c r="AL547" s="27">
        <f t="shared" si="46"/>
        <v>9999</v>
      </c>
      <c r="AM547" s="27">
        <f t="shared" si="47"/>
        <v>9999</v>
      </c>
    </row>
    <row r="548" spans="1:39" ht="35.1" customHeight="1">
      <c r="A548" s="119" t="s">
        <v>856</v>
      </c>
      <c r="B548" s="119" t="s">
        <v>4341</v>
      </c>
      <c r="C548" s="119" t="s">
        <v>867</v>
      </c>
      <c r="D548" s="119" t="s">
        <v>19</v>
      </c>
      <c r="E548" s="119" t="s">
        <v>12</v>
      </c>
      <c r="F548" s="121">
        <v>1</v>
      </c>
      <c r="G548" s="121">
        <v>3</v>
      </c>
      <c r="H548" s="121">
        <v>0</v>
      </c>
      <c r="I548" s="119" t="s">
        <v>867</v>
      </c>
      <c r="J548" s="119"/>
      <c r="K548" s="119" t="s">
        <v>4342</v>
      </c>
      <c r="L548" s="119"/>
      <c r="M548" s="119" t="s">
        <v>867</v>
      </c>
      <c r="N548" s="119" t="s">
        <v>4343</v>
      </c>
      <c r="O548" s="119" t="s">
        <v>4344</v>
      </c>
      <c r="P548" s="119"/>
      <c r="AF548" s="27">
        <f t="shared" si="40"/>
        <v>0</v>
      </c>
      <c r="AG548" s="27">
        <f t="shared" si="41"/>
        <v>0</v>
      </c>
      <c r="AH548" s="27">
        <f t="shared" si="42"/>
        <v>0</v>
      </c>
      <c r="AI548" s="27">
        <f t="shared" si="43"/>
        <v>0</v>
      </c>
      <c r="AJ548" s="27">
        <f t="shared" si="44"/>
        <v>9999</v>
      </c>
      <c r="AK548" s="27">
        <f t="shared" si="45"/>
        <v>9999</v>
      </c>
      <c r="AL548" s="27">
        <f t="shared" si="46"/>
        <v>9999</v>
      </c>
      <c r="AM548" s="27">
        <f t="shared" si="47"/>
        <v>9999</v>
      </c>
    </row>
    <row r="549" spans="1:39" ht="35.1" customHeight="1">
      <c r="A549" s="119" t="s">
        <v>856</v>
      </c>
      <c r="B549" s="119" t="s">
        <v>4345</v>
      </c>
      <c r="C549" s="119" t="s">
        <v>868</v>
      </c>
      <c r="D549" s="119" t="s">
        <v>19</v>
      </c>
      <c r="E549" s="119" t="s">
        <v>12</v>
      </c>
      <c r="F549" s="121">
        <v>2</v>
      </c>
      <c r="G549" s="121">
        <v>3</v>
      </c>
      <c r="H549" s="121">
        <v>0</v>
      </c>
      <c r="I549" s="119" t="s">
        <v>868</v>
      </c>
      <c r="J549" s="119"/>
      <c r="K549" s="119" t="s">
        <v>4346</v>
      </c>
      <c r="L549" s="119"/>
      <c r="M549" s="119" t="s">
        <v>868</v>
      </c>
      <c r="N549" s="119" t="s">
        <v>4347</v>
      </c>
      <c r="O549" s="119" t="s">
        <v>23</v>
      </c>
      <c r="P549" s="119" t="s">
        <v>3796</v>
      </c>
      <c r="AF549" s="27">
        <f t="shared" si="40"/>
        <v>0</v>
      </c>
      <c r="AG549" s="27">
        <f t="shared" si="41"/>
        <v>0</v>
      </c>
      <c r="AH549" s="27">
        <f t="shared" si="42"/>
        <v>0</v>
      </c>
      <c r="AI549" s="27">
        <f t="shared" si="43"/>
        <v>0</v>
      </c>
      <c r="AJ549" s="27">
        <f t="shared" si="44"/>
        <v>9999</v>
      </c>
      <c r="AK549" s="27">
        <f t="shared" si="45"/>
        <v>9999</v>
      </c>
      <c r="AL549" s="27">
        <f t="shared" si="46"/>
        <v>9999</v>
      </c>
      <c r="AM549" s="27">
        <f t="shared" si="47"/>
        <v>9999</v>
      </c>
    </row>
    <row r="550" spans="1:39" ht="35.1" customHeight="1">
      <c r="A550" s="119" t="s">
        <v>856</v>
      </c>
      <c r="B550" s="119" t="s">
        <v>4348</v>
      </c>
      <c r="C550" s="119" t="s">
        <v>2190</v>
      </c>
      <c r="D550" s="119" t="s">
        <v>19</v>
      </c>
      <c r="E550" s="119" t="s">
        <v>12</v>
      </c>
      <c r="F550" s="121">
        <v>3</v>
      </c>
      <c r="G550" s="121">
        <v>2</v>
      </c>
      <c r="H550" s="121">
        <v>0</v>
      </c>
      <c r="I550" s="119" t="s">
        <v>2190</v>
      </c>
      <c r="J550" s="119"/>
      <c r="K550" s="119" t="s">
        <v>4349</v>
      </c>
      <c r="L550" s="119"/>
      <c r="M550" s="119" t="s">
        <v>2190</v>
      </c>
      <c r="N550" s="119"/>
      <c r="O550" s="119"/>
      <c r="P550" s="119"/>
      <c r="AF550" s="27">
        <f t="shared" si="40"/>
        <v>0</v>
      </c>
      <c r="AG550" s="27">
        <f t="shared" si="41"/>
        <v>0</v>
      </c>
      <c r="AH550" s="27">
        <f t="shared" si="42"/>
        <v>0</v>
      </c>
      <c r="AI550" s="27">
        <f t="shared" si="43"/>
        <v>0</v>
      </c>
      <c r="AJ550" s="27">
        <f t="shared" si="44"/>
        <v>9999</v>
      </c>
      <c r="AK550" s="27">
        <f t="shared" si="45"/>
        <v>9999</v>
      </c>
      <c r="AL550" s="27">
        <f t="shared" si="46"/>
        <v>9999</v>
      </c>
      <c r="AM550" s="27">
        <f t="shared" si="47"/>
        <v>9999</v>
      </c>
    </row>
    <row r="551" spans="1:39" ht="35.1" customHeight="1">
      <c r="A551" s="119" t="s">
        <v>856</v>
      </c>
      <c r="B551" s="119" t="s">
        <v>4350</v>
      </c>
      <c r="C551" s="119" t="s">
        <v>2191</v>
      </c>
      <c r="D551" s="119" t="s">
        <v>19</v>
      </c>
      <c r="E551" s="119" t="s">
        <v>12</v>
      </c>
      <c r="F551" s="121">
        <v>4</v>
      </c>
      <c r="G551" s="121">
        <v>2</v>
      </c>
      <c r="H551" s="121">
        <v>0</v>
      </c>
      <c r="I551" s="119" t="s">
        <v>2191</v>
      </c>
      <c r="J551" s="119"/>
      <c r="K551" s="119" t="s">
        <v>4351</v>
      </c>
      <c r="L551" s="119"/>
      <c r="M551" s="119" t="s">
        <v>2191</v>
      </c>
      <c r="N551" s="119" t="s">
        <v>4352</v>
      </c>
      <c r="O551" s="119"/>
      <c r="P551" s="119"/>
      <c r="AF551" s="27">
        <f t="shared" si="40"/>
        <v>0</v>
      </c>
      <c r="AG551" s="27">
        <f t="shared" si="41"/>
        <v>0</v>
      </c>
      <c r="AH551" s="27">
        <f t="shared" si="42"/>
        <v>0</v>
      </c>
      <c r="AI551" s="27">
        <f t="shared" si="43"/>
        <v>0</v>
      </c>
      <c r="AJ551" s="27">
        <f t="shared" si="44"/>
        <v>9999</v>
      </c>
      <c r="AK551" s="27">
        <f t="shared" si="45"/>
        <v>9999</v>
      </c>
      <c r="AL551" s="27">
        <f t="shared" si="46"/>
        <v>9999</v>
      </c>
      <c r="AM551" s="27">
        <f t="shared" si="47"/>
        <v>9999</v>
      </c>
    </row>
    <row r="552" spans="1:39" ht="35.1" customHeight="1">
      <c r="A552" s="119" t="s">
        <v>856</v>
      </c>
      <c r="B552" s="119" t="s">
        <v>4353</v>
      </c>
      <c r="C552" s="119" t="s">
        <v>4354</v>
      </c>
      <c r="D552" s="119" t="s">
        <v>19</v>
      </c>
      <c r="E552" s="119" t="s">
        <v>3571</v>
      </c>
      <c r="F552" s="121">
        <v>5</v>
      </c>
      <c r="G552" s="121">
        <v>0</v>
      </c>
      <c r="H552" s="121">
        <v>0</v>
      </c>
      <c r="I552" s="119"/>
      <c r="J552" s="119"/>
      <c r="K552" s="119"/>
      <c r="L552" s="119"/>
      <c r="M552" s="119"/>
      <c r="N552" s="119"/>
      <c r="O552" s="119"/>
      <c r="P552" s="119"/>
      <c r="AF552" s="27">
        <f t="shared" si="40"/>
        <v>0</v>
      </c>
      <c r="AG552" s="27">
        <f t="shared" si="41"/>
        <v>0</v>
      </c>
      <c r="AH552" s="27">
        <f t="shared" si="42"/>
        <v>0</v>
      </c>
      <c r="AI552" s="27">
        <f t="shared" si="43"/>
        <v>0</v>
      </c>
      <c r="AJ552" s="27">
        <f t="shared" si="44"/>
        <v>9999</v>
      </c>
      <c r="AK552" s="27">
        <f t="shared" si="45"/>
        <v>9999</v>
      </c>
      <c r="AL552" s="27">
        <f t="shared" si="46"/>
        <v>9999</v>
      </c>
      <c r="AM552" s="27">
        <f t="shared" si="47"/>
        <v>9999</v>
      </c>
    </row>
    <row r="553" spans="1:39" ht="35.1" customHeight="1">
      <c r="A553" s="119" t="s">
        <v>856</v>
      </c>
      <c r="B553" s="119" t="s">
        <v>4355</v>
      </c>
      <c r="C553" s="119" t="s">
        <v>865</v>
      </c>
      <c r="D553" s="119" t="s">
        <v>14</v>
      </c>
      <c r="E553" s="119" t="s">
        <v>12</v>
      </c>
      <c r="F553" s="121">
        <v>1</v>
      </c>
      <c r="G553" s="121">
        <v>0</v>
      </c>
      <c r="H553" s="121">
        <v>3</v>
      </c>
      <c r="I553" s="119"/>
      <c r="J553" s="119" t="s">
        <v>865</v>
      </c>
      <c r="K553" s="119"/>
      <c r="L553" s="119" t="s">
        <v>4356</v>
      </c>
      <c r="M553" s="119" t="s">
        <v>865</v>
      </c>
      <c r="N553" s="119"/>
      <c r="O553" s="119"/>
      <c r="P553" s="119"/>
      <c r="AF553" s="27">
        <f t="shared" si="40"/>
        <v>0</v>
      </c>
      <c r="AG553" s="27">
        <f t="shared" si="41"/>
        <v>0</v>
      </c>
      <c r="AH553" s="27">
        <f t="shared" si="42"/>
        <v>0</v>
      </c>
      <c r="AI553" s="27">
        <f t="shared" si="43"/>
        <v>0</v>
      </c>
      <c r="AJ553" s="27">
        <f t="shared" si="44"/>
        <v>9999</v>
      </c>
      <c r="AK553" s="27">
        <f t="shared" si="45"/>
        <v>9999</v>
      </c>
      <c r="AL553" s="27">
        <f t="shared" si="46"/>
        <v>9999</v>
      </c>
      <c r="AM553" s="27">
        <f t="shared" si="47"/>
        <v>9999</v>
      </c>
    </row>
    <row r="554" spans="1:39" ht="35.1" customHeight="1">
      <c r="A554" s="119" t="s">
        <v>856</v>
      </c>
      <c r="B554" s="119" t="s">
        <v>4357</v>
      </c>
      <c r="C554" s="119" t="s">
        <v>22</v>
      </c>
      <c r="D554" s="119" t="s">
        <v>14</v>
      </c>
      <c r="E554" s="119" t="s">
        <v>12</v>
      </c>
      <c r="F554" s="121">
        <v>2</v>
      </c>
      <c r="G554" s="121">
        <v>0</v>
      </c>
      <c r="H554" s="121">
        <v>3</v>
      </c>
      <c r="I554" s="119"/>
      <c r="J554" s="119" t="s">
        <v>22</v>
      </c>
      <c r="K554" s="119"/>
      <c r="L554" s="119" t="s">
        <v>3873</v>
      </c>
      <c r="M554" s="119" t="s">
        <v>22</v>
      </c>
      <c r="N554" s="119"/>
      <c r="O554" s="119"/>
      <c r="P554" s="119"/>
      <c r="AF554" s="27">
        <f t="shared" si="40"/>
        <v>0</v>
      </c>
      <c r="AG554" s="27">
        <f t="shared" si="41"/>
        <v>0</v>
      </c>
      <c r="AH554" s="27">
        <f t="shared" si="42"/>
        <v>0</v>
      </c>
      <c r="AI554" s="27">
        <f t="shared" si="43"/>
        <v>0</v>
      </c>
      <c r="AJ554" s="27">
        <f t="shared" si="44"/>
        <v>9999</v>
      </c>
      <c r="AK554" s="27">
        <f t="shared" si="45"/>
        <v>9999</v>
      </c>
      <c r="AL554" s="27">
        <f t="shared" si="46"/>
        <v>9999</v>
      </c>
      <c r="AM554" s="27">
        <f t="shared" si="47"/>
        <v>9999</v>
      </c>
    </row>
    <row r="555" spans="1:39" ht="35.1" customHeight="1">
      <c r="A555" s="119" t="s">
        <v>856</v>
      </c>
      <c r="B555" s="119" t="s">
        <v>4358</v>
      </c>
      <c r="C555" s="119" t="s">
        <v>866</v>
      </c>
      <c r="D555" s="119" t="s">
        <v>14</v>
      </c>
      <c r="E555" s="119" t="s">
        <v>12</v>
      </c>
      <c r="F555" s="121">
        <v>3</v>
      </c>
      <c r="G555" s="121">
        <v>0</v>
      </c>
      <c r="H555" s="121">
        <v>2</v>
      </c>
      <c r="I555" s="119"/>
      <c r="J555" s="119" t="s">
        <v>866</v>
      </c>
      <c r="K555" s="119"/>
      <c r="L555" s="119" t="s">
        <v>4359</v>
      </c>
      <c r="M555" s="119" t="s">
        <v>866</v>
      </c>
      <c r="N555" s="119"/>
      <c r="O555" s="119"/>
      <c r="P555" s="119"/>
      <c r="AF555" s="27">
        <f t="shared" si="40"/>
        <v>0</v>
      </c>
      <c r="AG555" s="27">
        <f t="shared" si="41"/>
        <v>0</v>
      </c>
      <c r="AH555" s="27">
        <f t="shared" si="42"/>
        <v>0</v>
      </c>
      <c r="AI555" s="27">
        <f t="shared" si="43"/>
        <v>0</v>
      </c>
      <c r="AJ555" s="27">
        <f t="shared" si="44"/>
        <v>9999</v>
      </c>
      <c r="AK555" s="27">
        <f t="shared" si="45"/>
        <v>9999</v>
      </c>
      <c r="AL555" s="27">
        <f t="shared" si="46"/>
        <v>9999</v>
      </c>
      <c r="AM555" s="27">
        <f t="shared" si="47"/>
        <v>9999</v>
      </c>
    </row>
    <row r="556" spans="1:39" ht="35.1" customHeight="1">
      <c r="A556" s="119" t="s">
        <v>856</v>
      </c>
      <c r="B556" s="119" t="s">
        <v>4360</v>
      </c>
      <c r="C556" s="119" t="s">
        <v>49</v>
      </c>
      <c r="D556" s="119" t="s">
        <v>14</v>
      </c>
      <c r="E556" s="119" t="s">
        <v>12</v>
      </c>
      <c r="F556" s="121">
        <v>4</v>
      </c>
      <c r="G556" s="121">
        <v>0</v>
      </c>
      <c r="H556" s="121">
        <v>2</v>
      </c>
      <c r="I556" s="119"/>
      <c r="J556" s="119" t="s">
        <v>49</v>
      </c>
      <c r="K556" s="119"/>
      <c r="L556" s="119" t="s">
        <v>4361</v>
      </c>
      <c r="M556" s="119" t="s">
        <v>49</v>
      </c>
      <c r="N556" s="119"/>
      <c r="O556" s="119"/>
      <c r="P556" s="119"/>
      <c r="AF556" s="27">
        <f t="shared" si="40"/>
        <v>0</v>
      </c>
      <c r="AG556" s="27">
        <f t="shared" si="41"/>
        <v>0</v>
      </c>
      <c r="AH556" s="27">
        <f t="shared" si="42"/>
        <v>0</v>
      </c>
      <c r="AI556" s="27">
        <f t="shared" si="43"/>
        <v>0</v>
      </c>
      <c r="AJ556" s="27">
        <f t="shared" si="44"/>
        <v>9999</v>
      </c>
      <c r="AK556" s="27">
        <f t="shared" si="45"/>
        <v>9999</v>
      </c>
      <c r="AL556" s="27">
        <f t="shared" si="46"/>
        <v>9999</v>
      </c>
      <c r="AM556" s="27">
        <f t="shared" si="47"/>
        <v>9999</v>
      </c>
    </row>
    <row r="557" spans="1:39" ht="35.1" customHeight="1">
      <c r="A557" s="119" t="s">
        <v>856</v>
      </c>
      <c r="B557" s="119" t="s">
        <v>4362</v>
      </c>
      <c r="C557" s="119" t="s">
        <v>4363</v>
      </c>
      <c r="D557" s="119" t="s">
        <v>14</v>
      </c>
      <c r="E557" s="119" t="s">
        <v>3571</v>
      </c>
      <c r="F557" s="121">
        <v>5</v>
      </c>
      <c r="G557" s="121">
        <v>0</v>
      </c>
      <c r="H557" s="121">
        <v>0</v>
      </c>
      <c r="I557" s="119"/>
      <c r="J557" s="119"/>
      <c r="K557" s="119"/>
      <c r="L557" s="119"/>
      <c r="M557" s="119"/>
      <c r="N557" s="119"/>
      <c r="O557" s="119"/>
      <c r="P557" s="119"/>
      <c r="AF557" s="27">
        <f t="shared" si="40"/>
        <v>0</v>
      </c>
      <c r="AG557" s="27">
        <f t="shared" si="41"/>
        <v>0</v>
      </c>
      <c r="AH557" s="27">
        <f t="shared" si="42"/>
        <v>0</v>
      </c>
      <c r="AI557" s="27">
        <f t="shared" si="43"/>
        <v>0</v>
      </c>
      <c r="AJ557" s="27">
        <f t="shared" si="44"/>
        <v>9999</v>
      </c>
      <c r="AK557" s="27">
        <f t="shared" si="45"/>
        <v>9999</v>
      </c>
      <c r="AL557" s="27">
        <f t="shared" si="46"/>
        <v>9999</v>
      </c>
      <c r="AM557" s="27">
        <f t="shared" si="47"/>
        <v>9999</v>
      </c>
    </row>
    <row r="558" spans="1:39" ht="35.1" customHeight="1">
      <c r="A558" s="119" t="s">
        <v>538</v>
      </c>
      <c r="B558" s="119" t="s">
        <v>4364</v>
      </c>
      <c r="C558" s="119" t="s">
        <v>878</v>
      </c>
      <c r="D558" s="119" t="s">
        <v>19</v>
      </c>
      <c r="E558" s="119" t="s">
        <v>12</v>
      </c>
      <c r="F558" s="121">
        <v>1</v>
      </c>
      <c r="G558" s="121">
        <v>3</v>
      </c>
      <c r="H558" s="121">
        <v>0</v>
      </c>
      <c r="I558" s="119" t="s">
        <v>878</v>
      </c>
      <c r="J558" s="119"/>
      <c r="K558" s="119" t="s">
        <v>4329</v>
      </c>
      <c r="L558" s="119"/>
      <c r="M558" s="119" t="s">
        <v>878</v>
      </c>
      <c r="N558" s="119"/>
      <c r="O558" s="119"/>
      <c r="P558" s="119"/>
      <c r="AF558" s="27">
        <f t="shared" si="40"/>
        <v>0</v>
      </c>
      <c r="AG558" s="27">
        <f t="shared" si="41"/>
        <v>0</v>
      </c>
      <c r="AH558" s="27">
        <f t="shared" si="42"/>
        <v>0</v>
      </c>
      <c r="AI558" s="27">
        <f t="shared" si="43"/>
        <v>0</v>
      </c>
      <c r="AJ558" s="27">
        <f t="shared" si="44"/>
        <v>9999</v>
      </c>
      <c r="AK558" s="27">
        <f t="shared" si="45"/>
        <v>9999</v>
      </c>
      <c r="AL558" s="27">
        <f t="shared" si="46"/>
        <v>9999</v>
      </c>
      <c r="AM558" s="27">
        <f t="shared" si="47"/>
        <v>9999</v>
      </c>
    </row>
    <row r="559" spans="1:39" ht="35.1" customHeight="1">
      <c r="A559" s="119" t="s">
        <v>538</v>
      </c>
      <c r="B559" s="119" t="s">
        <v>4365</v>
      </c>
      <c r="C559" s="119" t="s">
        <v>879</v>
      </c>
      <c r="D559" s="119" t="s">
        <v>19</v>
      </c>
      <c r="E559" s="119" t="s">
        <v>12</v>
      </c>
      <c r="F559" s="121">
        <v>2</v>
      </c>
      <c r="G559" s="121">
        <v>3</v>
      </c>
      <c r="H559" s="121">
        <v>0</v>
      </c>
      <c r="I559" s="119" t="s">
        <v>879</v>
      </c>
      <c r="J559" s="119"/>
      <c r="K559" s="119" t="s">
        <v>4366</v>
      </c>
      <c r="L559" s="119"/>
      <c r="M559" s="119" t="s">
        <v>879</v>
      </c>
      <c r="N559" s="119" t="s">
        <v>4367</v>
      </c>
      <c r="O559" s="119" t="s">
        <v>4368</v>
      </c>
      <c r="P559" s="119" t="s">
        <v>4369</v>
      </c>
      <c r="AF559" s="27">
        <f t="shared" si="40"/>
        <v>0</v>
      </c>
      <c r="AG559" s="27">
        <f t="shared" si="41"/>
        <v>0</v>
      </c>
      <c r="AH559" s="27">
        <f t="shared" si="42"/>
        <v>0</v>
      </c>
      <c r="AI559" s="27">
        <f t="shared" si="43"/>
        <v>0</v>
      </c>
      <c r="AJ559" s="27">
        <f t="shared" si="44"/>
        <v>9999</v>
      </c>
      <c r="AK559" s="27">
        <f t="shared" si="45"/>
        <v>9999</v>
      </c>
      <c r="AL559" s="27">
        <f t="shared" si="46"/>
        <v>9999</v>
      </c>
      <c r="AM559" s="27">
        <f t="shared" si="47"/>
        <v>9999</v>
      </c>
    </row>
    <row r="560" spans="1:39" ht="35.1" customHeight="1">
      <c r="A560" s="119" t="s">
        <v>538</v>
      </c>
      <c r="B560" s="119" t="s">
        <v>4370</v>
      </c>
      <c r="C560" s="119" t="s">
        <v>681</v>
      </c>
      <c r="D560" s="119" t="s">
        <v>19</v>
      </c>
      <c r="E560" s="119" t="s">
        <v>12</v>
      </c>
      <c r="F560" s="121">
        <v>3</v>
      </c>
      <c r="G560" s="121">
        <v>2</v>
      </c>
      <c r="H560" s="121">
        <v>0</v>
      </c>
      <c r="I560" s="119" t="s">
        <v>681</v>
      </c>
      <c r="J560" s="119"/>
      <c r="K560" s="119" t="s">
        <v>3908</v>
      </c>
      <c r="L560" s="119"/>
      <c r="M560" s="119" t="s">
        <v>681</v>
      </c>
      <c r="N560" s="119"/>
      <c r="O560" s="119"/>
      <c r="P560" s="119"/>
      <c r="AF560" s="27">
        <f t="shared" si="40"/>
        <v>0</v>
      </c>
      <c r="AG560" s="27">
        <f t="shared" si="41"/>
        <v>0</v>
      </c>
      <c r="AH560" s="27">
        <f t="shared" si="42"/>
        <v>0</v>
      </c>
      <c r="AI560" s="27">
        <f t="shared" si="43"/>
        <v>0</v>
      </c>
      <c r="AJ560" s="27">
        <f t="shared" si="44"/>
        <v>9999</v>
      </c>
      <c r="AK560" s="27">
        <f t="shared" si="45"/>
        <v>9999</v>
      </c>
      <c r="AL560" s="27">
        <f t="shared" si="46"/>
        <v>9999</v>
      </c>
      <c r="AM560" s="27">
        <f t="shared" si="47"/>
        <v>9999</v>
      </c>
    </row>
    <row r="561" spans="1:39" ht="35.1" customHeight="1">
      <c r="A561" s="119" t="s">
        <v>538</v>
      </c>
      <c r="B561" s="119" t="s">
        <v>4371</v>
      </c>
      <c r="C561" s="119" t="s">
        <v>497</v>
      </c>
      <c r="D561" s="119" t="s">
        <v>19</v>
      </c>
      <c r="E561" s="119" t="s">
        <v>12</v>
      </c>
      <c r="F561" s="121">
        <v>4</v>
      </c>
      <c r="G561" s="121">
        <v>2</v>
      </c>
      <c r="H561" s="121">
        <v>0</v>
      </c>
      <c r="I561" s="119" t="s">
        <v>497</v>
      </c>
      <c r="J561" s="119"/>
      <c r="K561" s="119" t="s">
        <v>3725</v>
      </c>
      <c r="L561" s="119"/>
      <c r="M561" s="119" t="s">
        <v>497</v>
      </c>
      <c r="N561" s="119"/>
      <c r="O561" s="119"/>
      <c r="P561" s="119"/>
      <c r="AF561" s="27">
        <f t="shared" si="40"/>
        <v>0</v>
      </c>
      <c r="AG561" s="27">
        <f t="shared" si="41"/>
        <v>0</v>
      </c>
      <c r="AH561" s="27">
        <f t="shared" si="42"/>
        <v>0</v>
      </c>
      <c r="AI561" s="27">
        <f t="shared" si="43"/>
        <v>0</v>
      </c>
      <c r="AJ561" s="27">
        <f t="shared" si="44"/>
        <v>9999</v>
      </c>
      <c r="AK561" s="27">
        <f t="shared" si="45"/>
        <v>9999</v>
      </c>
      <c r="AL561" s="27">
        <f t="shared" si="46"/>
        <v>9999</v>
      </c>
      <c r="AM561" s="27">
        <f t="shared" si="47"/>
        <v>9999</v>
      </c>
    </row>
    <row r="562" spans="1:39" ht="35.1" customHeight="1">
      <c r="A562" s="119" t="s">
        <v>538</v>
      </c>
      <c r="B562" s="119" t="s">
        <v>4372</v>
      </c>
      <c r="C562" s="119" t="s">
        <v>4373</v>
      </c>
      <c r="D562" s="119" t="s">
        <v>19</v>
      </c>
      <c r="E562" s="119" t="s">
        <v>3571</v>
      </c>
      <c r="F562" s="121">
        <v>5</v>
      </c>
      <c r="G562" s="121">
        <v>0</v>
      </c>
      <c r="H562" s="121">
        <v>0</v>
      </c>
      <c r="I562" s="119"/>
      <c r="J562" s="119"/>
      <c r="K562" s="119"/>
      <c r="L562" s="119"/>
      <c r="M562" s="119"/>
      <c r="N562" s="119"/>
      <c r="O562" s="119"/>
      <c r="P562" s="119"/>
      <c r="AF562" s="27">
        <f t="shared" si="40"/>
        <v>0</v>
      </c>
      <c r="AG562" s="27">
        <f t="shared" si="41"/>
        <v>0</v>
      </c>
      <c r="AH562" s="27">
        <f t="shared" si="42"/>
        <v>0</v>
      </c>
      <c r="AI562" s="27">
        <f t="shared" si="43"/>
        <v>0</v>
      </c>
      <c r="AJ562" s="27">
        <f t="shared" si="44"/>
        <v>9999</v>
      </c>
      <c r="AK562" s="27">
        <f t="shared" si="45"/>
        <v>9999</v>
      </c>
      <c r="AL562" s="27">
        <f t="shared" si="46"/>
        <v>9999</v>
      </c>
      <c r="AM562" s="27">
        <f t="shared" si="47"/>
        <v>9999</v>
      </c>
    </row>
    <row r="563" spans="1:39" ht="35.1" customHeight="1">
      <c r="A563" s="119" t="s">
        <v>538</v>
      </c>
      <c r="B563" s="119" t="s">
        <v>4374</v>
      </c>
      <c r="C563" s="119" t="s">
        <v>523</v>
      </c>
      <c r="D563" s="119" t="s">
        <v>14</v>
      </c>
      <c r="E563" s="119" t="s">
        <v>12</v>
      </c>
      <c r="F563" s="121">
        <v>1</v>
      </c>
      <c r="G563" s="121">
        <v>0</v>
      </c>
      <c r="H563" s="121">
        <v>3</v>
      </c>
      <c r="I563" s="119"/>
      <c r="J563" s="119" t="s">
        <v>523</v>
      </c>
      <c r="K563" s="119"/>
      <c r="L563" s="119" t="s">
        <v>3944</v>
      </c>
      <c r="M563" s="119" t="s">
        <v>523</v>
      </c>
      <c r="N563" s="119"/>
      <c r="O563" s="119"/>
      <c r="P563" s="119"/>
      <c r="AF563" s="27">
        <f t="shared" si="40"/>
        <v>0</v>
      </c>
      <c r="AG563" s="27">
        <f t="shared" si="41"/>
        <v>0</v>
      </c>
      <c r="AH563" s="27">
        <f t="shared" si="42"/>
        <v>0</v>
      </c>
      <c r="AI563" s="27">
        <f t="shared" si="43"/>
        <v>0</v>
      </c>
      <c r="AJ563" s="27">
        <f t="shared" si="44"/>
        <v>9999</v>
      </c>
      <c r="AK563" s="27">
        <f t="shared" si="45"/>
        <v>9999</v>
      </c>
      <c r="AL563" s="27">
        <f t="shared" si="46"/>
        <v>9999</v>
      </c>
      <c r="AM563" s="27">
        <f t="shared" si="47"/>
        <v>9999</v>
      </c>
    </row>
    <row r="564" spans="1:39" ht="35.1" customHeight="1">
      <c r="A564" s="119" t="s">
        <v>538</v>
      </c>
      <c r="B564" s="119" t="s">
        <v>4375</v>
      </c>
      <c r="C564" s="119" t="s">
        <v>877</v>
      </c>
      <c r="D564" s="119" t="s">
        <v>14</v>
      </c>
      <c r="E564" s="119" t="s">
        <v>12</v>
      </c>
      <c r="F564" s="121">
        <v>2</v>
      </c>
      <c r="G564" s="121">
        <v>0</v>
      </c>
      <c r="H564" s="121">
        <v>3</v>
      </c>
      <c r="I564" s="119"/>
      <c r="J564" s="119" t="s">
        <v>877</v>
      </c>
      <c r="K564" s="119"/>
      <c r="L564" s="119" t="s">
        <v>4376</v>
      </c>
      <c r="M564" s="119" t="s">
        <v>877</v>
      </c>
      <c r="N564" s="119"/>
      <c r="O564" s="119"/>
      <c r="P564" s="119"/>
      <c r="AF564" s="27">
        <f t="shared" si="40"/>
        <v>0</v>
      </c>
      <c r="AG564" s="27">
        <f t="shared" si="41"/>
        <v>0</v>
      </c>
      <c r="AH564" s="27">
        <f t="shared" si="42"/>
        <v>0</v>
      </c>
      <c r="AI564" s="27">
        <f t="shared" si="43"/>
        <v>0</v>
      </c>
      <c r="AJ564" s="27">
        <f t="shared" si="44"/>
        <v>9999</v>
      </c>
      <c r="AK564" s="27">
        <f t="shared" si="45"/>
        <v>9999</v>
      </c>
      <c r="AL564" s="27">
        <f t="shared" si="46"/>
        <v>9999</v>
      </c>
      <c r="AM564" s="27">
        <f t="shared" si="47"/>
        <v>9999</v>
      </c>
    </row>
    <row r="565" spans="1:39" ht="35.1" customHeight="1">
      <c r="A565" s="119" t="s">
        <v>538</v>
      </c>
      <c r="B565" s="119" t="s">
        <v>4377</v>
      </c>
      <c r="C565" s="119" t="s">
        <v>853</v>
      </c>
      <c r="D565" s="119" t="s">
        <v>14</v>
      </c>
      <c r="E565" s="119" t="s">
        <v>12</v>
      </c>
      <c r="F565" s="121">
        <v>3</v>
      </c>
      <c r="G565" s="121">
        <v>0</v>
      </c>
      <c r="H565" s="121">
        <v>2</v>
      </c>
      <c r="I565" s="119"/>
      <c r="J565" s="119" t="s">
        <v>853</v>
      </c>
      <c r="K565" s="119"/>
      <c r="L565" s="119" t="s">
        <v>4335</v>
      </c>
      <c r="M565" s="119" t="s">
        <v>853</v>
      </c>
      <c r="N565" s="119"/>
      <c r="O565" s="119"/>
      <c r="P565" s="119"/>
      <c r="AF565" s="27">
        <f t="shared" si="40"/>
        <v>0</v>
      </c>
      <c r="AG565" s="27">
        <f t="shared" si="41"/>
        <v>0</v>
      </c>
      <c r="AH565" s="27">
        <f t="shared" si="42"/>
        <v>0</v>
      </c>
      <c r="AI565" s="27">
        <f t="shared" si="43"/>
        <v>0</v>
      </c>
      <c r="AJ565" s="27">
        <f t="shared" si="44"/>
        <v>9999</v>
      </c>
      <c r="AK565" s="27">
        <f t="shared" si="45"/>
        <v>9999</v>
      </c>
      <c r="AL565" s="27">
        <f t="shared" si="46"/>
        <v>9999</v>
      </c>
      <c r="AM565" s="27">
        <f t="shared" si="47"/>
        <v>9999</v>
      </c>
    </row>
    <row r="566" spans="1:39" ht="35.1" customHeight="1">
      <c r="A566" s="119" t="s">
        <v>538</v>
      </c>
      <c r="B566" s="119" t="s">
        <v>4378</v>
      </c>
      <c r="C566" s="119" t="s">
        <v>667</v>
      </c>
      <c r="D566" s="119" t="s">
        <v>14</v>
      </c>
      <c r="E566" s="119" t="s">
        <v>12</v>
      </c>
      <c r="F566" s="121">
        <v>4</v>
      </c>
      <c r="G566" s="121">
        <v>0</v>
      </c>
      <c r="H566" s="121">
        <v>2</v>
      </c>
      <c r="I566" s="119"/>
      <c r="J566" s="119" t="s">
        <v>667</v>
      </c>
      <c r="K566" s="119"/>
      <c r="L566" s="119" t="s">
        <v>4025</v>
      </c>
      <c r="M566" s="119" t="s">
        <v>667</v>
      </c>
      <c r="N566" s="119" t="s">
        <v>4026</v>
      </c>
      <c r="O566" s="119"/>
      <c r="P566" s="119"/>
      <c r="AF566" s="27">
        <f t="shared" si="40"/>
        <v>0</v>
      </c>
      <c r="AG566" s="27">
        <f t="shared" si="41"/>
        <v>0</v>
      </c>
      <c r="AH566" s="27">
        <f t="shared" si="42"/>
        <v>0</v>
      </c>
      <c r="AI566" s="27">
        <f t="shared" si="43"/>
        <v>0</v>
      </c>
      <c r="AJ566" s="27">
        <f t="shared" si="44"/>
        <v>9999</v>
      </c>
      <c r="AK566" s="27">
        <f t="shared" si="45"/>
        <v>9999</v>
      </c>
      <c r="AL566" s="27">
        <f t="shared" si="46"/>
        <v>9999</v>
      </c>
      <c r="AM566" s="27">
        <f t="shared" si="47"/>
        <v>9999</v>
      </c>
    </row>
    <row r="567" spans="1:39" ht="35.1" customHeight="1">
      <c r="A567" s="119" t="s">
        <v>538</v>
      </c>
      <c r="B567" s="119" t="s">
        <v>4379</v>
      </c>
      <c r="C567" s="119" t="s">
        <v>4380</v>
      </c>
      <c r="D567" s="119" t="s">
        <v>14</v>
      </c>
      <c r="E567" s="119" t="s">
        <v>3571</v>
      </c>
      <c r="F567" s="121">
        <v>5</v>
      </c>
      <c r="G567" s="121">
        <v>0</v>
      </c>
      <c r="H567" s="121">
        <v>0</v>
      </c>
      <c r="I567" s="119"/>
      <c r="J567" s="119"/>
      <c r="K567" s="119"/>
      <c r="L567" s="119"/>
      <c r="M567" s="119"/>
      <c r="N567" s="119"/>
      <c r="O567" s="119"/>
      <c r="P567" s="119"/>
      <c r="AF567" s="27">
        <f t="shared" si="40"/>
        <v>0</v>
      </c>
      <c r="AG567" s="27">
        <f t="shared" si="41"/>
        <v>0</v>
      </c>
      <c r="AH567" s="27">
        <f t="shared" si="42"/>
        <v>0</v>
      </c>
      <c r="AI567" s="27">
        <f t="shared" si="43"/>
        <v>0</v>
      </c>
      <c r="AJ567" s="27">
        <f t="shared" si="44"/>
        <v>9999</v>
      </c>
      <c r="AK567" s="27">
        <f t="shared" si="45"/>
        <v>9999</v>
      </c>
      <c r="AL567" s="27">
        <f t="shared" si="46"/>
        <v>9999</v>
      </c>
      <c r="AM567" s="27">
        <f t="shared" si="47"/>
        <v>9999</v>
      </c>
    </row>
    <row r="568" spans="1:39" ht="35.1" customHeight="1">
      <c r="A568" s="119" t="s">
        <v>880</v>
      </c>
      <c r="B568" s="119" t="s">
        <v>4381</v>
      </c>
      <c r="C568" s="119" t="s">
        <v>891</v>
      </c>
      <c r="D568" s="119" t="s">
        <v>19</v>
      </c>
      <c r="E568" s="119" t="s">
        <v>12</v>
      </c>
      <c r="F568" s="121">
        <v>1</v>
      </c>
      <c r="G568" s="121">
        <v>3</v>
      </c>
      <c r="H568" s="121">
        <v>0</v>
      </c>
      <c r="I568" s="119" t="s">
        <v>891</v>
      </c>
      <c r="J568" s="119"/>
      <c r="K568" s="119" t="s">
        <v>4382</v>
      </c>
      <c r="L568" s="119"/>
      <c r="M568" s="119" t="s">
        <v>891</v>
      </c>
      <c r="N568" s="119" t="s">
        <v>4383</v>
      </c>
      <c r="O568" s="119" t="s">
        <v>1424</v>
      </c>
      <c r="P568" s="119" t="s">
        <v>1425</v>
      </c>
      <c r="AF568" s="27">
        <f t="shared" si="40"/>
        <v>0</v>
      </c>
      <c r="AG568" s="27">
        <f t="shared" si="41"/>
        <v>0</v>
      </c>
      <c r="AH568" s="27">
        <f t="shared" si="42"/>
        <v>0</v>
      </c>
      <c r="AI568" s="27">
        <f t="shared" si="43"/>
        <v>0</v>
      </c>
      <c r="AJ568" s="27">
        <f t="shared" si="44"/>
        <v>9999</v>
      </c>
      <c r="AK568" s="27">
        <f t="shared" si="45"/>
        <v>9999</v>
      </c>
      <c r="AL568" s="27">
        <f t="shared" si="46"/>
        <v>9999</v>
      </c>
      <c r="AM568" s="27">
        <f t="shared" si="47"/>
        <v>9999</v>
      </c>
    </row>
    <row r="569" spans="1:39" ht="35.1" customHeight="1">
      <c r="A569" s="119" t="s">
        <v>880</v>
      </c>
      <c r="B569" s="119" t="s">
        <v>4384</v>
      </c>
      <c r="C569" s="119" t="s">
        <v>440</v>
      </c>
      <c r="D569" s="119" t="s">
        <v>19</v>
      </c>
      <c r="E569" s="119" t="s">
        <v>12</v>
      </c>
      <c r="F569" s="121">
        <v>2</v>
      </c>
      <c r="G569" s="121">
        <v>3</v>
      </c>
      <c r="H569" s="121">
        <v>0</v>
      </c>
      <c r="I569" s="119" t="s">
        <v>440</v>
      </c>
      <c r="J569" s="119"/>
      <c r="K569" s="119" t="s">
        <v>3638</v>
      </c>
      <c r="L569" s="119"/>
      <c r="M569" s="119" t="s">
        <v>440</v>
      </c>
      <c r="N569" s="119"/>
      <c r="O569" s="119"/>
      <c r="P569" s="119"/>
      <c r="AF569" s="27">
        <f t="shared" si="40"/>
        <v>0</v>
      </c>
      <c r="AG569" s="27">
        <f t="shared" si="41"/>
        <v>0</v>
      </c>
      <c r="AH569" s="27">
        <f t="shared" si="42"/>
        <v>0</v>
      </c>
      <c r="AI569" s="27">
        <f t="shared" si="43"/>
        <v>0</v>
      </c>
      <c r="AJ569" s="27">
        <f t="shared" si="44"/>
        <v>9999</v>
      </c>
      <c r="AK569" s="27">
        <f t="shared" si="45"/>
        <v>9999</v>
      </c>
      <c r="AL569" s="27">
        <f t="shared" si="46"/>
        <v>9999</v>
      </c>
      <c r="AM569" s="27">
        <f t="shared" si="47"/>
        <v>9999</v>
      </c>
    </row>
    <row r="570" spans="1:39" ht="35.1" customHeight="1">
      <c r="A570" s="119" t="s">
        <v>880</v>
      </c>
      <c r="B570" s="119" t="s">
        <v>4385</v>
      </c>
      <c r="C570" s="119" t="s">
        <v>1480</v>
      </c>
      <c r="D570" s="119" t="s">
        <v>19</v>
      </c>
      <c r="E570" s="119" t="s">
        <v>12</v>
      </c>
      <c r="F570" s="121">
        <v>3</v>
      </c>
      <c r="G570" s="121">
        <v>2</v>
      </c>
      <c r="H570" s="121">
        <v>0</v>
      </c>
      <c r="I570" s="119" t="s">
        <v>1480</v>
      </c>
      <c r="J570" s="119"/>
      <c r="K570" s="119" t="s">
        <v>4386</v>
      </c>
      <c r="L570" s="119"/>
      <c r="M570" s="119" t="s">
        <v>1480</v>
      </c>
      <c r="N570" s="119" t="s">
        <v>4387</v>
      </c>
      <c r="O570" s="119"/>
      <c r="P570" s="119"/>
      <c r="AF570" s="27">
        <f t="shared" si="40"/>
        <v>0</v>
      </c>
      <c r="AG570" s="27">
        <f t="shared" si="41"/>
        <v>0</v>
      </c>
      <c r="AH570" s="27">
        <f t="shared" si="42"/>
        <v>0</v>
      </c>
      <c r="AI570" s="27">
        <f t="shared" si="43"/>
        <v>0</v>
      </c>
      <c r="AJ570" s="27">
        <f t="shared" si="44"/>
        <v>9999</v>
      </c>
      <c r="AK570" s="27">
        <f t="shared" si="45"/>
        <v>9999</v>
      </c>
      <c r="AL570" s="27">
        <f t="shared" si="46"/>
        <v>9999</v>
      </c>
      <c r="AM570" s="27">
        <f t="shared" si="47"/>
        <v>9999</v>
      </c>
    </row>
    <row r="571" spans="1:39" ht="35.1" customHeight="1">
      <c r="A571" s="119" t="s">
        <v>880</v>
      </c>
      <c r="B571" s="119" t="s">
        <v>4388</v>
      </c>
      <c r="C571" s="119" t="s">
        <v>2192</v>
      </c>
      <c r="D571" s="119" t="s">
        <v>19</v>
      </c>
      <c r="E571" s="119" t="s">
        <v>12</v>
      </c>
      <c r="F571" s="121">
        <v>4</v>
      </c>
      <c r="G571" s="121">
        <v>2</v>
      </c>
      <c r="H571" s="121">
        <v>0</v>
      </c>
      <c r="I571" s="119" t="s">
        <v>2192</v>
      </c>
      <c r="J571" s="119"/>
      <c r="K571" s="119" t="s">
        <v>4389</v>
      </c>
      <c r="L571" s="119"/>
      <c r="M571" s="119" t="s">
        <v>2192</v>
      </c>
      <c r="N571" s="119" t="s">
        <v>4390</v>
      </c>
      <c r="O571" s="119" t="s">
        <v>4391</v>
      </c>
      <c r="P571" s="119" t="s">
        <v>429</v>
      </c>
      <c r="AF571" s="27">
        <f t="shared" si="40"/>
        <v>0</v>
      </c>
      <c r="AG571" s="27">
        <f t="shared" si="41"/>
        <v>0</v>
      </c>
      <c r="AH571" s="27">
        <f t="shared" si="42"/>
        <v>0</v>
      </c>
      <c r="AI571" s="27">
        <f t="shared" si="43"/>
        <v>0</v>
      </c>
      <c r="AJ571" s="27">
        <f t="shared" si="44"/>
        <v>9999</v>
      </c>
      <c r="AK571" s="27">
        <f t="shared" si="45"/>
        <v>9999</v>
      </c>
      <c r="AL571" s="27">
        <f t="shared" si="46"/>
        <v>9999</v>
      </c>
      <c r="AM571" s="27">
        <f t="shared" si="47"/>
        <v>9999</v>
      </c>
    </row>
    <row r="572" spans="1:39" ht="35.1" customHeight="1">
      <c r="A572" s="119" t="s">
        <v>880</v>
      </c>
      <c r="B572" s="119" t="s">
        <v>4392</v>
      </c>
      <c r="C572" s="119" t="s">
        <v>4393</v>
      </c>
      <c r="D572" s="119" t="s">
        <v>19</v>
      </c>
      <c r="E572" s="119" t="s">
        <v>3571</v>
      </c>
      <c r="F572" s="121">
        <v>5</v>
      </c>
      <c r="G572" s="121">
        <v>0</v>
      </c>
      <c r="H572" s="121">
        <v>0</v>
      </c>
      <c r="I572" s="119"/>
      <c r="J572" s="119"/>
      <c r="K572" s="119"/>
      <c r="L572" s="119"/>
      <c r="M572" s="119"/>
      <c r="N572" s="119"/>
      <c r="O572" s="119"/>
      <c r="P572" s="119"/>
      <c r="AF572" s="27">
        <f t="shared" ref="AF572:AF635" si="48">IF(AND($A572=$B$20,$D572="PRO",$E572="POS"),IF(SUMPRODUCT(--($M572:$AE572&lt;&gt;""),--(((ISNUMBER(SEARCH($M572:$AE572,$B$5)))+(ISNUMBER(SEARCH(SUBSTITUTE($M572:$AE572," ",""),SUBSTITUTE($B$5," ","")))))&gt;0))&gt;0,$G572,0),0)</f>
        <v>0</v>
      </c>
      <c r="AG572" s="27">
        <f t="shared" ref="AG572:AG635" si="49">IF(AND($A572=$B$20,$D572="PRO",$E572="POS"),IF(SUMPRODUCT(--($M572:$AE572&lt;&gt;""),--(((ISNUMBER(SEARCH($M572:$AE572,$B$5&amp;" "&amp;$B$10)))+(ISNUMBER(SEARCH(SUBSTITUTE($M572:$AE572," ",""),SUBSTITUTE($B$5&amp;" "&amp;$B$10," ","")))))&gt;0))&gt;0,$G572,0),0)</f>
        <v>0</v>
      </c>
      <c r="AH572" s="27">
        <f t="shared" ref="AH572:AH635" si="50">IF(AND($A572=$B$20,$D572="CFA",$E572="POS"),IF(SUMPRODUCT(--($M572:$AE572&lt;&gt;""),--(((ISNUMBER(SEARCH($M572:$AE572,$D$5)))+(ISNUMBER(SEARCH(SUBSTITUTE($M572:$AE572," ",""),SUBSTITUTE($D$5," ","")))))&gt;0))&gt;0,$H572,0),0)</f>
        <v>0</v>
      </c>
      <c r="AI572" s="27">
        <f t="shared" ref="AI572:AI635" si="51">IF(AND($A572=$B$20,$D572="CFA",$E572="POS"),IF(SUMPRODUCT(--($M572:$AE572&lt;&gt;""),--(((ISNUMBER(SEARCH($M572:$AE572,$D$5&amp;" "&amp;$D$10)))+(ISNUMBER(SEARCH(SUBSTITUTE($M572:$AE572," ",""),SUBSTITUTE($D$5&amp;" "&amp;$D$10," ","")))))&gt;0))&gt;0,$H572,0),0)</f>
        <v>0</v>
      </c>
      <c r="AJ572" s="27">
        <f t="shared" ref="AJ572:AJ635" si="52">IF(AND($A572=$B$20,$D572="PRO",$E572="POS",$AF572=0),$F572,9999)</f>
        <v>9999</v>
      </c>
      <c r="AK572" s="27">
        <f t="shared" ref="AK572:AK635" si="53">IF(AND($A572=$B$20,$D572="PRO",$E572="POS",$AG572=0),$F572,9999)</f>
        <v>9999</v>
      </c>
      <c r="AL572" s="27">
        <f t="shared" ref="AL572:AL635" si="54">IF(AND($A572=$B$20,$D572="CFA",$E572="POS",$AH572=0),$F572,9999)</f>
        <v>9999</v>
      </c>
      <c r="AM572" s="27">
        <f t="shared" ref="AM572:AM635" si="55">IF(AND($A572=$B$20,$D572="CFA",$E572="POS",$AI572=0),$F572,9999)</f>
        <v>9999</v>
      </c>
    </row>
    <row r="573" spans="1:39" ht="35.1" customHeight="1">
      <c r="A573" s="119" t="s">
        <v>880</v>
      </c>
      <c r="B573" s="119" t="s">
        <v>4394</v>
      </c>
      <c r="C573" s="119" t="s">
        <v>889</v>
      </c>
      <c r="D573" s="119" t="s">
        <v>14</v>
      </c>
      <c r="E573" s="119" t="s">
        <v>12</v>
      </c>
      <c r="F573" s="121">
        <v>1</v>
      </c>
      <c r="G573" s="121">
        <v>0</v>
      </c>
      <c r="H573" s="121">
        <v>3</v>
      </c>
      <c r="I573" s="119"/>
      <c r="J573" s="119" t="s">
        <v>889</v>
      </c>
      <c r="K573" s="119"/>
      <c r="L573" s="119" t="s">
        <v>4395</v>
      </c>
      <c r="M573" s="119" t="s">
        <v>889</v>
      </c>
      <c r="N573" s="119" t="s">
        <v>4396</v>
      </c>
      <c r="O573" s="119" t="s">
        <v>4397</v>
      </c>
      <c r="P573" s="119" t="s">
        <v>4398</v>
      </c>
      <c r="AF573" s="27">
        <f t="shared" si="48"/>
        <v>0</v>
      </c>
      <c r="AG573" s="27">
        <f t="shared" si="49"/>
        <v>0</v>
      </c>
      <c r="AH573" s="27">
        <f t="shared" si="50"/>
        <v>0</v>
      </c>
      <c r="AI573" s="27">
        <f t="shared" si="51"/>
        <v>0</v>
      </c>
      <c r="AJ573" s="27">
        <f t="shared" si="52"/>
        <v>9999</v>
      </c>
      <c r="AK573" s="27">
        <f t="shared" si="53"/>
        <v>9999</v>
      </c>
      <c r="AL573" s="27">
        <f t="shared" si="54"/>
        <v>9999</v>
      </c>
      <c r="AM573" s="27">
        <f t="shared" si="55"/>
        <v>9999</v>
      </c>
    </row>
    <row r="574" spans="1:39" ht="35.1" customHeight="1">
      <c r="A574" s="119" t="s">
        <v>880</v>
      </c>
      <c r="B574" s="119" t="s">
        <v>4399</v>
      </c>
      <c r="C574" s="119" t="s">
        <v>54</v>
      </c>
      <c r="D574" s="119" t="s">
        <v>14</v>
      </c>
      <c r="E574" s="119" t="s">
        <v>12</v>
      </c>
      <c r="F574" s="121">
        <v>2</v>
      </c>
      <c r="G574" s="121">
        <v>0</v>
      </c>
      <c r="H574" s="121">
        <v>3</v>
      </c>
      <c r="I574" s="119"/>
      <c r="J574" s="119" t="s">
        <v>54</v>
      </c>
      <c r="K574" s="119"/>
      <c r="L574" s="119" t="s">
        <v>3875</v>
      </c>
      <c r="M574" s="119" t="s">
        <v>54</v>
      </c>
      <c r="N574" s="119"/>
      <c r="O574" s="119"/>
      <c r="P574" s="119"/>
      <c r="AF574" s="27">
        <f t="shared" si="48"/>
        <v>0</v>
      </c>
      <c r="AG574" s="27">
        <f t="shared" si="49"/>
        <v>0</v>
      </c>
      <c r="AH574" s="27">
        <f t="shared" si="50"/>
        <v>0</v>
      </c>
      <c r="AI574" s="27">
        <f t="shared" si="51"/>
        <v>0</v>
      </c>
      <c r="AJ574" s="27">
        <f t="shared" si="52"/>
        <v>9999</v>
      </c>
      <c r="AK574" s="27">
        <f t="shared" si="53"/>
        <v>9999</v>
      </c>
      <c r="AL574" s="27">
        <f t="shared" si="54"/>
        <v>9999</v>
      </c>
      <c r="AM574" s="27">
        <f t="shared" si="55"/>
        <v>9999</v>
      </c>
    </row>
    <row r="575" spans="1:39" ht="35.1" customHeight="1">
      <c r="A575" s="119" t="s">
        <v>880</v>
      </c>
      <c r="B575" s="119" t="s">
        <v>4400</v>
      </c>
      <c r="C575" s="119" t="s">
        <v>890</v>
      </c>
      <c r="D575" s="119" t="s">
        <v>14</v>
      </c>
      <c r="E575" s="119" t="s">
        <v>12</v>
      </c>
      <c r="F575" s="121">
        <v>3</v>
      </c>
      <c r="G575" s="121">
        <v>0</v>
      </c>
      <c r="H575" s="121">
        <v>2</v>
      </c>
      <c r="I575" s="119"/>
      <c r="J575" s="119" t="s">
        <v>890</v>
      </c>
      <c r="K575" s="119"/>
      <c r="L575" s="119" t="s">
        <v>4401</v>
      </c>
      <c r="M575" s="119" t="s">
        <v>890</v>
      </c>
      <c r="N575" s="119"/>
      <c r="O575" s="119"/>
      <c r="P575" s="119"/>
      <c r="AF575" s="27">
        <f t="shared" si="48"/>
        <v>0</v>
      </c>
      <c r="AG575" s="27">
        <f t="shared" si="49"/>
        <v>0</v>
      </c>
      <c r="AH575" s="27">
        <f t="shared" si="50"/>
        <v>0</v>
      </c>
      <c r="AI575" s="27">
        <f t="shared" si="51"/>
        <v>0</v>
      </c>
      <c r="AJ575" s="27">
        <f t="shared" si="52"/>
        <v>9999</v>
      </c>
      <c r="AK575" s="27">
        <f t="shared" si="53"/>
        <v>9999</v>
      </c>
      <c r="AL575" s="27">
        <f t="shared" si="54"/>
        <v>9999</v>
      </c>
      <c r="AM575" s="27">
        <f t="shared" si="55"/>
        <v>9999</v>
      </c>
    </row>
    <row r="576" spans="1:39" ht="35.1" customHeight="1">
      <c r="A576" s="119" t="s">
        <v>880</v>
      </c>
      <c r="B576" s="119" t="s">
        <v>4402</v>
      </c>
      <c r="C576" s="119" t="s">
        <v>392</v>
      </c>
      <c r="D576" s="119" t="s">
        <v>14</v>
      </c>
      <c r="E576" s="119" t="s">
        <v>12</v>
      </c>
      <c r="F576" s="121">
        <v>4</v>
      </c>
      <c r="G576" s="121">
        <v>0</v>
      </c>
      <c r="H576" s="121">
        <v>2</v>
      </c>
      <c r="I576" s="119"/>
      <c r="J576" s="119" t="s">
        <v>392</v>
      </c>
      <c r="K576" s="119"/>
      <c r="L576" s="119" t="s">
        <v>3566</v>
      </c>
      <c r="M576" s="119" t="s">
        <v>392</v>
      </c>
      <c r="N576" s="119"/>
      <c r="O576" s="119"/>
      <c r="P576" s="119"/>
      <c r="AF576" s="27">
        <f t="shared" si="48"/>
        <v>0</v>
      </c>
      <c r="AG576" s="27">
        <f t="shared" si="49"/>
        <v>0</v>
      </c>
      <c r="AH576" s="27">
        <f t="shared" si="50"/>
        <v>0</v>
      </c>
      <c r="AI576" s="27">
        <f t="shared" si="51"/>
        <v>0</v>
      </c>
      <c r="AJ576" s="27">
        <f t="shared" si="52"/>
        <v>9999</v>
      </c>
      <c r="AK576" s="27">
        <f t="shared" si="53"/>
        <v>9999</v>
      </c>
      <c r="AL576" s="27">
        <f t="shared" si="54"/>
        <v>9999</v>
      </c>
      <c r="AM576" s="27">
        <f t="shared" si="55"/>
        <v>9999</v>
      </c>
    </row>
    <row r="577" spans="1:39" ht="35.1" customHeight="1">
      <c r="A577" s="119" t="s">
        <v>880</v>
      </c>
      <c r="B577" s="119" t="s">
        <v>4403</v>
      </c>
      <c r="C577" s="119" t="s">
        <v>4404</v>
      </c>
      <c r="D577" s="119" t="s">
        <v>14</v>
      </c>
      <c r="E577" s="119" t="s">
        <v>3571</v>
      </c>
      <c r="F577" s="121">
        <v>5</v>
      </c>
      <c r="G577" s="121">
        <v>0</v>
      </c>
      <c r="H577" s="121">
        <v>0</v>
      </c>
      <c r="I577" s="119"/>
      <c r="J577" s="119"/>
      <c r="K577" s="119"/>
      <c r="L577" s="119"/>
      <c r="M577" s="119"/>
      <c r="N577" s="119"/>
      <c r="O577" s="119"/>
      <c r="P577" s="119"/>
      <c r="AF577" s="27">
        <f t="shared" si="48"/>
        <v>0</v>
      </c>
      <c r="AG577" s="27">
        <f t="shared" si="49"/>
        <v>0</v>
      </c>
      <c r="AH577" s="27">
        <f t="shared" si="50"/>
        <v>0</v>
      </c>
      <c r="AI577" s="27">
        <f t="shared" si="51"/>
        <v>0</v>
      </c>
      <c r="AJ577" s="27">
        <f t="shared" si="52"/>
        <v>9999</v>
      </c>
      <c r="AK577" s="27">
        <f t="shared" si="53"/>
        <v>9999</v>
      </c>
      <c r="AL577" s="27">
        <f t="shared" si="54"/>
        <v>9999</v>
      </c>
      <c r="AM577" s="27">
        <f t="shared" si="55"/>
        <v>9999</v>
      </c>
    </row>
    <row r="578" spans="1:39" ht="35.1" customHeight="1">
      <c r="A578" s="119" t="s">
        <v>892</v>
      </c>
      <c r="B578" s="119" t="s">
        <v>4405</v>
      </c>
      <c r="C578" s="119" t="s">
        <v>902</v>
      </c>
      <c r="D578" s="119" t="s">
        <v>19</v>
      </c>
      <c r="E578" s="119" t="s">
        <v>12</v>
      </c>
      <c r="F578" s="121">
        <v>1</v>
      </c>
      <c r="G578" s="121">
        <v>3</v>
      </c>
      <c r="H578" s="121">
        <v>0</v>
      </c>
      <c r="I578" s="119" t="s">
        <v>902</v>
      </c>
      <c r="J578" s="119"/>
      <c r="K578" s="119" t="s">
        <v>4406</v>
      </c>
      <c r="L578" s="119"/>
      <c r="M578" s="119" t="s">
        <v>902</v>
      </c>
      <c r="N578" s="119" t="s">
        <v>2576</v>
      </c>
      <c r="O578" s="119" t="s">
        <v>3658</v>
      </c>
      <c r="P578" s="119"/>
      <c r="AF578" s="27">
        <f t="shared" si="48"/>
        <v>0</v>
      </c>
      <c r="AG578" s="27">
        <f t="shared" si="49"/>
        <v>0</v>
      </c>
      <c r="AH578" s="27">
        <f t="shared" si="50"/>
        <v>0</v>
      </c>
      <c r="AI578" s="27">
        <f t="shared" si="51"/>
        <v>0</v>
      </c>
      <c r="AJ578" s="27">
        <f t="shared" si="52"/>
        <v>9999</v>
      </c>
      <c r="AK578" s="27">
        <f t="shared" si="53"/>
        <v>9999</v>
      </c>
      <c r="AL578" s="27">
        <f t="shared" si="54"/>
        <v>9999</v>
      </c>
      <c r="AM578" s="27">
        <f t="shared" si="55"/>
        <v>9999</v>
      </c>
    </row>
    <row r="579" spans="1:39" ht="35.1" customHeight="1">
      <c r="A579" s="119" t="s">
        <v>892</v>
      </c>
      <c r="B579" s="119" t="s">
        <v>4407</v>
      </c>
      <c r="C579" s="119" t="s">
        <v>903</v>
      </c>
      <c r="D579" s="119" t="s">
        <v>19</v>
      </c>
      <c r="E579" s="119" t="s">
        <v>12</v>
      </c>
      <c r="F579" s="121">
        <v>2</v>
      </c>
      <c r="G579" s="121">
        <v>3</v>
      </c>
      <c r="H579" s="121">
        <v>0</v>
      </c>
      <c r="I579" s="119" t="s">
        <v>903</v>
      </c>
      <c r="J579" s="119"/>
      <c r="K579" s="119" t="s">
        <v>4408</v>
      </c>
      <c r="L579" s="119"/>
      <c r="M579" s="119" t="s">
        <v>903</v>
      </c>
      <c r="N579" s="119"/>
      <c r="O579" s="119"/>
      <c r="P579" s="119"/>
      <c r="AF579" s="27">
        <f t="shared" si="48"/>
        <v>0</v>
      </c>
      <c r="AG579" s="27">
        <f t="shared" si="49"/>
        <v>0</v>
      </c>
      <c r="AH579" s="27">
        <f t="shared" si="50"/>
        <v>0</v>
      </c>
      <c r="AI579" s="27">
        <f t="shared" si="51"/>
        <v>0</v>
      </c>
      <c r="AJ579" s="27">
        <f t="shared" si="52"/>
        <v>9999</v>
      </c>
      <c r="AK579" s="27">
        <f t="shared" si="53"/>
        <v>9999</v>
      </c>
      <c r="AL579" s="27">
        <f t="shared" si="54"/>
        <v>9999</v>
      </c>
      <c r="AM579" s="27">
        <f t="shared" si="55"/>
        <v>9999</v>
      </c>
    </row>
    <row r="580" spans="1:39" ht="35.1" customHeight="1">
      <c r="A580" s="119" t="s">
        <v>892</v>
      </c>
      <c r="B580" s="119" t="s">
        <v>4409</v>
      </c>
      <c r="C580" s="119" t="s">
        <v>2193</v>
      </c>
      <c r="D580" s="119" t="s">
        <v>19</v>
      </c>
      <c r="E580" s="119" t="s">
        <v>12</v>
      </c>
      <c r="F580" s="121">
        <v>3</v>
      </c>
      <c r="G580" s="121">
        <v>2</v>
      </c>
      <c r="H580" s="121">
        <v>0</v>
      </c>
      <c r="I580" s="119" t="s">
        <v>2193</v>
      </c>
      <c r="J580" s="119"/>
      <c r="K580" s="119" t="s">
        <v>4410</v>
      </c>
      <c r="L580" s="119"/>
      <c r="M580" s="119" t="s">
        <v>2193</v>
      </c>
      <c r="N580" s="119" t="s">
        <v>4411</v>
      </c>
      <c r="O580" s="119"/>
      <c r="P580" s="119"/>
      <c r="AF580" s="27">
        <f t="shared" si="48"/>
        <v>0</v>
      </c>
      <c r="AG580" s="27">
        <f t="shared" si="49"/>
        <v>0</v>
      </c>
      <c r="AH580" s="27">
        <f t="shared" si="50"/>
        <v>0</v>
      </c>
      <c r="AI580" s="27">
        <f t="shared" si="51"/>
        <v>0</v>
      </c>
      <c r="AJ580" s="27">
        <f t="shared" si="52"/>
        <v>9999</v>
      </c>
      <c r="AK580" s="27">
        <f t="shared" si="53"/>
        <v>9999</v>
      </c>
      <c r="AL580" s="27">
        <f t="shared" si="54"/>
        <v>9999</v>
      </c>
      <c r="AM580" s="27">
        <f t="shared" si="55"/>
        <v>9999</v>
      </c>
    </row>
    <row r="581" spans="1:39" ht="35.1" customHeight="1">
      <c r="A581" s="119" t="s">
        <v>892</v>
      </c>
      <c r="B581" s="119" t="s">
        <v>4412</v>
      </c>
      <c r="C581" s="119" t="s">
        <v>2094</v>
      </c>
      <c r="D581" s="119" t="s">
        <v>19</v>
      </c>
      <c r="E581" s="119" t="s">
        <v>12</v>
      </c>
      <c r="F581" s="121">
        <v>4</v>
      </c>
      <c r="G581" s="121">
        <v>2</v>
      </c>
      <c r="H581" s="121">
        <v>0</v>
      </c>
      <c r="I581" s="119" t="s">
        <v>2094</v>
      </c>
      <c r="J581" s="119"/>
      <c r="K581" s="119" t="s">
        <v>4413</v>
      </c>
      <c r="L581" s="119"/>
      <c r="M581" s="119" t="s">
        <v>2094</v>
      </c>
      <c r="N581" s="119" t="s">
        <v>4414</v>
      </c>
      <c r="O581" s="119" t="s">
        <v>855</v>
      </c>
      <c r="P581" s="119" t="s">
        <v>4324</v>
      </c>
      <c r="AF581" s="27">
        <f t="shared" si="48"/>
        <v>0</v>
      </c>
      <c r="AG581" s="27">
        <f t="shared" si="49"/>
        <v>0</v>
      </c>
      <c r="AH581" s="27">
        <f t="shared" si="50"/>
        <v>0</v>
      </c>
      <c r="AI581" s="27">
        <f t="shared" si="51"/>
        <v>0</v>
      </c>
      <c r="AJ581" s="27">
        <f t="shared" si="52"/>
        <v>9999</v>
      </c>
      <c r="AK581" s="27">
        <f t="shared" si="53"/>
        <v>9999</v>
      </c>
      <c r="AL581" s="27">
        <f t="shared" si="54"/>
        <v>9999</v>
      </c>
      <c r="AM581" s="27">
        <f t="shared" si="55"/>
        <v>9999</v>
      </c>
    </row>
    <row r="582" spans="1:39" ht="35.1" customHeight="1">
      <c r="A582" s="119" t="s">
        <v>892</v>
      </c>
      <c r="B582" s="119" t="s">
        <v>4415</v>
      </c>
      <c r="C582" s="119" t="s">
        <v>4416</v>
      </c>
      <c r="D582" s="119" t="s">
        <v>19</v>
      </c>
      <c r="E582" s="119" t="s">
        <v>3571</v>
      </c>
      <c r="F582" s="121">
        <v>5</v>
      </c>
      <c r="G582" s="121">
        <v>0</v>
      </c>
      <c r="H582" s="121">
        <v>0</v>
      </c>
      <c r="I582" s="119"/>
      <c r="J582" s="119"/>
      <c r="K582" s="119"/>
      <c r="L582" s="119"/>
      <c r="M582" s="119"/>
      <c r="N582" s="119"/>
      <c r="O582" s="119"/>
      <c r="P582" s="119"/>
      <c r="AF582" s="27">
        <f t="shared" si="48"/>
        <v>0</v>
      </c>
      <c r="AG582" s="27">
        <f t="shared" si="49"/>
        <v>0</v>
      </c>
      <c r="AH582" s="27">
        <f t="shared" si="50"/>
        <v>0</v>
      </c>
      <c r="AI582" s="27">
        <f t="shared" si="51"/>
        <v>0</v>
      </c>
      <c r="AJ582" s="27">
        <f t="shared" si="52"/>
        <v>9999</v>
      </c>
      <c r="AK582" s="27">
        <f t="shared" si="53"/>
        <v>9999</v>
      </c>
      <c r="AL582" s="27">
        <f t="shared" si="54"/>
        <v>9999</v>
      </c>
      <c r="AM582" s="27">
        <f t="shared" si="55"/>
        <v>9999</v>
      </c>
    </row>
    <row r="583" spans="1:39" ht="35.1" customHeight="1">
      <c r="A583" s="119" t="s">
        <v>892</v>
      </c>
      <c r="B583" s="119" t="s">
        <v>4417</v>
      </c>
      <c r="C583" s="119" t="s">
        <v>534</v>
      </c>
      <c r="D583" s="119" t="s">
        <v>14</v>
      </c>
      <c r="E583" s="119" t="s">
        <v>12</v>
      </c>
      <c r="F583" s="121">
        <v>1</v>
      </c>
      <c r="G583" s="121">
        <v>0</v>
      </c>
      <c r="H583" s="121">
        <v>3</v>
      </c>
      <c r="I583" s="119"/>
      <c r="J583" s="119" t="s">
        <v>534</v>
      </c>
      <c r="K583" s="119"/>
      <c r="L583" s="119" t="s">
        <v>3807</v>
      </c>
      <c r="M583" s="119" t="s">
        <v>534</v>
      </c>
      <c r="N583" s="119"/>
      <c r="O583" s="119"/>
      <c r="P583" s="119"/>
      <c r="AF583" s="27">
        <f t="shared" si="48"/>
        <v>0</v>
      </c>
      <c r="AG583" s="27">
        <f t="shared" si="49"/>
        <v>0</v>
      </c>
      <c r="AH583" s="27">
        <f t="shared" si="50"/>
        <v>0</v>
      </c>
      <c r="AI583" s="27">
        <f t="shared" si="51"/>
        <v>0</v>
      </c>
      <c r="AJ583" s="27">
        <f t="shared" si="52"/>
        <v>9999</v>
      </c>
      <c r="AK583" s="27">
        <f t="shared" si="53"/>
        <v>9999</v>
      </c>
      <c r="AL583" s="27">
        <f t="shared" si="54"/>
        <v>9999</v>
      </c>
      <c r="AM583" s="27">
        <f t="shared" si="55"/>
        <v>9999</v>
      </c>
    </row>
    <row r="584" spans="1:39" ht="35.1" customHeight="1">
      <c r="A584" s="119" t="s">
        <v>892</v>
      </c>
      <c r="B584" s="119" t="s">
        <v>4418</v>
      </c>
      <c r="C584" s="119" t="s">
        <v>562</v>
      </c>
      <c r="D584" s="119" t="s">
        <v>14</v>
      </c>
      <c r="E584" s="119" t="s">
        <v>12</v>
      </c>
      <c r="F584" s="121">
        <v>2</v>
      </c>
      <c r="G584" s="121">
        <v>0</v>
      </c>
      <c r="H584" s="121">
        <v>3</v>
      </c>
      <c r="I584" s="119"/>
      <c r="J584" s="119" t="s">
        <v>562</v>
      </c>
      <c r="K584" s="119"/>
      <c r="L584" s="119" t="s">
        <v>3852</v>
      </c>
      <c r="M584" s="119" t="s">
        <v>562</v>
      </c>
      <c r="N584" s="119"/>
      <c r="O584" s="119"/>
      <c r="P584" s="119"/>
      <c r="AF584" s="27">
        <f t="shared" si="48"/>
        <v>0</v>
      </c>
      <c r="AG584" s="27">
        <f t="shared" si="49"/>
        <v>0</v>
      </c>
      <c r="AH584" s="27">
        <f t="shared" si="50"/>
        <v>0</v>
      </c>
      <c r="AI584" s="27">
        <f t="shared" si="51"/>
        <v>0</v>
      </c>
      <c r="AJ584" s="27">
        <f t="shared" si="52"/>
        <v>9999</v>
      </c>
      <c r="AK584" s="27">
        <f t="shared" si="53"/>
        <v>9999</v>
      </c>
      <c r="AL584" s="27">
        <f t="shared" si="54"/>
        <v>9999</v>
      </c>
      <c r="AM584" s="27">
        <f t="shared" si="55"/>
        <v>9999</v>
      </c>
    </row>
    <row r="585" spans="1:39" ht="35.1" customHeight="1">
      <c r="A585" s="119" t="s">
        <v>892</v>
      </c>
      <c r="B585" s="119" t="s">
        <v>4419</v>
      </c>
      <c r="C585" s="119" t="s">
        <v>901</v>
      </c>
      <c r="D585" s="119" t="s">
        <v>14</v>
      </c>
      <c r="E585" s="119" t="s">
        <v>12</v>
      </c>
      <c r="F585" s="121">
        <v>3</v>
      </c>
      <c r="G585" s="121">
        <v>0</v>
      </c>
      <c r="H585" s="121">
        <v>2</v>
      </c>
      <c r="I585" s="119"/>
      <c r="J585" s="119" t="s">
        <v>901</v>
      </c>
      <c r="K585" s="119"/>
      <c r="L585" s="119" t="s">
        <v>4420</v>
      </c>
      <c r="M585" s="119" t="s">
        <v>901</v>
      </c>
      <c r="N585" s="119"/>
      <c r="O585" s="119"/>
      <c r="P585" s="119"/>
      <c r="AF585" s="27">
        <f t="shared" si="48"/>
        <v>0</v>
      </c>
      <c r="AG585" s="27">
        <f t="shared" si="49"/>
        <v>0</v>
      </c>
      <c r="AH585" s="27">
        <f t="shared" si="50"/>
        <v>0</v>
      </c>
      <c r="AI585" s="27">
        <f t="shared" si="51"/>
        <v>0</v>
      </c>
      <c r="AJ585" s="27">
        <f t="shared" si="52"/>
        <v>9999</v>
      </c>
      <c r="AK585" s="27">
        <f t="shared" si="53"/>
        <v>9999</v>
      </c>
      <c r="AL585" s="27">
        <f t="shared" si="54"/>
        <v>9999</v>
      </c>
      <c r="AM585" s="27">
        <f t="shared" si="55"/>
        <v>9999</v>
      </c>
    </row>
    <row r="586" spans="1:39" ht="35.1" customHeight="1">
      <c r="A586" s="119" t="s">
        <v>892</v>
      </c>
      <c r="B586" s="119" t="s">
        <v>4421</v>
      </c>
      <c r="C586" s="119" t="s">
        <v>778</v>
      </c>
      <c r="D586" s="119" t="s">
        <v>14</v>
      </c>
      <c r="E586" s="119" t="s">
        <v>12</v>
      </c>
      <c r="F586" s="121">
        <v>4</v>
      </c>
      <c r="G586" s="121">
        <v>0</v>
      </c>
      <c r="H586" s="121">
        <v>2</v>
      </c>
      <c r="I586" s="119"/>
      <c r="J586" s="119" t="s">
        <v>778</v>
      </c>
      <c r="K586" s="119"/>
      <c r="L586" s="119" t="s">
        <v>4213</v>
      </c>
      <c r="M586" s="119" t="s">
        <v>778</v>
      </c>
      <c r="N586" s="119"/>
      <c r="O586" s="119"/>
      <c r="P586" s="119"/>
      <c r="AF586" s="27">
        <f t="shared" si="48"/>
        <v>0</v>
      </c>
      <c r="AG586" s="27">
        <f t="shared" si="49"/>
        <v>0</v>
      </c>
      <c r="AH586" s="27">
        <f t="shared" si="50"/>
        <v>0</v>
      </c>
      <c r="AI586" s="27">
        <f t="shared" si="51"/>
        <v>0</v>
      </c>
      <c r="AJ586" s="27">
        <f t="shared" si="52"/>
        <v>9999</v>
      </c>
      <c r="AK586" s="27">
        <f t="shared" si="53"/>
        <v>9999</v>
      </c>
      <c r="AL586" s="27">
        <f t="shared" si="54"/>
        <v>9999</v>
      </c>
      <c r="AM586" s="27">
        <f t="shared" si="55"/>
        <v>9999</v>
      </c>
    </row>
    <row r="587" spans="1:39" ht="35.1" customHeight="1">
      <c r="A587" s="119" t="s">
        <v>892</v>
      </c>
      <c r="B587" s="119" t="s">
        <v>4422</v>
      </c>
      <c r="C587" s="119" t="s">
        <v>4423</v>
      </c>
      <c r="D587" s="119" t="s">
        <v>14</v>
      </c>
      <c r="E587" s="119" t="s">
        <v>3571</v>
      </c>
      <c r="F587" s="121">
        <v>5</v>
      </c>
      <c r="G587" s="121">
        <v>0</v>
      </c>
      <c r="H587" s="121">
        <v>0</v>
      </c>
      <c r="I587" s="119"/>
      <c r="J587" s="119"/>
      <c r="K587" s="119"/>
      <c r="L587" s="119"/>
      <c r="M587" s="119"/>
      <c r="N587" s="119"/>
      <c r="O587" s="119"/>
      <c r="P587" s="119"/>
      <c r="AF587" s="27">
        <f t="shared" si="48"/>
        <v>0</v>
      </c>
      <c r="AG587" s="27">
        <f t="shared" si="49"/>
        <v>0</v>
      </c>
      <c r="AH587" s="27">
        <f t="shared" si="50"/>
        <v>0</v>
      </c>
      <c r="AI587" s="27">
        <f t="shared" si="51"/>
        <v>0</v>
      </c>
      <c r="AJ587" s="27">
        <f t="shared" si="52"/>
        <v>9999</v>
      </c>
      <c r="AK587" s="27">
        <f t="shared" si="53"/>
        <v>9999</v>
      </c>
      <c r="AL587" s="27">
        <f t="shared" si="54"/>
        <v>9999</v>
      </c>
      <c r="AM587" s="27">
        <f t="shared" si="55"/>
        <v>9999</v>
      </c>
    </row>
    <row r="588" spans="1:39" ht="35.1" customHeight="1">
      <c r="A588" s="119" t="s">
        <v>551</v>
      </c>
      <c r="B588" s="119" t="s">
        <v>4424</v>
      </c>
      <c r="C588" s="119" t="s">
        <v>913</v>
      </c>
      <c r="D588" s="119" t="s">
        <v>19</v>
      </c>
      <c r="E588" s="119" t="s">
        <v>12</v>
      </c>
      <c r="F588" s="121">
        <v>1</v>
      </c>
      <c r="G588" s="121">
        <v>3</v>
      </c>
      <c r="H588" s="121">
        <v>0</v>
      </c>
      <c r="I588" s="119" t="s">
        <v>913</v>
      </c>
      <c r="J588" s="119"/>
      <c r="K588" s="119" t="s">
        <v>4425</v>
      </c>
      <c r="L588" s="119"/>
      <c r="M588" s="119" t="s">
        <v>913</v>
      </c>
      <c r="N588" s="119" t="s">
        <v>4426</v>
      </c>
      <c r="O588" s="119" t="s">
        <v>4427</v>
      </c>
      <c r="P588" s="119" t="s">
        <v>4428</v>
      </c>
      <c r="AF588" s="27">
        <f t="shared" si="48"/>
        <v>0</v>
      </c>
      <c r="AG588" s="27">
        <f t="shared" si="49"/>
        <v>0</v>
      </c>
      <c r="AH588" s="27">
        <f t="shared" si="50"/>
        <v>0</v>
      </c>
      <c r="AI588" s="27">
        <f t="shared" si="51"/>
        <v>0</v>
      </c>
      <c r="AJ588" s="27">
        <f t="shared" si="52"/>
        <v>9999</v>
      </c>
      <c r="AK588" s="27">
        <f t="shared" si="53"/>
        <v>9999</v>
      </c>
      <c r="AL588" s="27">
        <f t="shared" si="54"/>
        <v>9999</v>
      </c>
      <c r="AM588" s="27">
        <f t="shared" si="55"/>
        <v>9999</v>
      </c>
    </row>
    <row r="589" spans="1:39" ht="35.1" customHeight="1">
      <c r="A589" s="119" t="s">
        <v>551</v>
      </c>
      <c r="B589" s="119" t="s">
        <v>4429</v>
      </c>
      <c r="C589" s="119" t="s">
        <v>914</v>
      </c>
      <c r="D589" s="119" t="s">
        <v>19</v>
      </c>
      <c r="E589" s="119" t="s">
        <v>12</v>
      </c>
      <c r="F589" s="121">
        <v>2</v>
      </c>
      <c r="G589" s="121">
        <v>3</v>
      </c>
      <c r="H589" s="121">
        <v>0</v>
      </c>
      <c r="I589" s="119" t="s">
        <v>914</v>
      </c>
      <c r="J589" s="119"/>
      <c r="K589" s="119" t="s">
        <v>4111</v>
      </c>
      <c r="L589" s="119"/>
      <c r="M589" s="119" t="s">
        <v>914</v>
      </c>
      <c r="N589" s="119"/>
      <c r="O589" s="119"/>
      <c r="P589" s="119"/>
      <c r="AF589" s="27">
        <f t="shared" si="48"/>
        <v>0</v>
      </c>
      <c r="AG589" s="27">
        <f t="shared" si="49"/>
        <v>0</v>
      </c>
      <c r="AH589" s="27">
        <f t="shared" si="50"/>
        <v>0</v>
      </c>
      <c r="AI589" s="27">
        <f t="shared" si="51"/>
        <v>0</v>
      </c>
      <c r="AJ589" s="27">
        <f t="shared" si="52"/>
        <v>9999</v>
      </c>
      <c r="AK589" s="27">
        <f t="shared" si="53"/>
        <v>9999</v>
      </c>
      <c r="AL589" s="27">
        <f t="shared" si="54"/>
        <v>9999</v>
      </c>
      <c r="AM589" s="27">
        <f t="shared" si="55"/>
        <v>9999</v>
      </c>
    </row>
    <row r="590" spans="1:39" ht="35.1" customHeight="1">
      <c r="A590" s="119" t="s">
        <v>551</v>
      </c>
      <c r="B590" s="119" t="s">
        <v>4430</v>
      </c>
      <c r="C590" s="119" t="s">
        <v>2194</v>
      </c>
      <c r="D590" s="119" t="s">
        <v>19</v>
      </c>
      <c r="E590" s="119" t="s">
        <v>12</v>
      </c>
      <c r="F590" s="121">
        <v>3</v>
      </c>
      <c r="G590" s="121">
        <v>2</v>
      </c>
      <c r="H590" s="121">
        <v>0</v>
      </c>
      <c r="I590" s="119" t="s">
        <v>2194</v>
      </c>
      <c r="J590" s="119"/>
      <c r="K590" s="119" t="s">
        <v>4431</v>
      </c>
      <c r="L590" s="119"/>
      <c r="M590" s="119" t="s">
        <v>2194</v>
      </c>
      <c r="N590" s="119" t="s">
        <v>4432</v>
      </c>
      <c r="O590" s="119" t="s">
        <v>4433</v>
      </c>
      <c r="P590" s="119" t="s">
        <v>4434</v>
      </c>
      <c r="AF590" s="27">
        <f t="shared" si="48"/>
        <v>0</v>
      </c>
      <c r="AG590" s="27">
        <f t="shared" si="49"/>
        <v>0</v>
      </c>
      <c r="AH590" s="27">
        <f t="shared" si="50"/>
        <v>0</v>
      </c>
      <c r="AI590" s="27">
        <f t="shared" si="51"/>
        <v>0</v>
      </c>
      <c r="AJ590" s="27">
        <f t="shared" si="52"/>
        <v>9999</v>
      </c>
      <c r="AK590" s="27">
        <f t="shared" si="53"/>
        <v>9999</v>
      </c>
      <c r="AL590" s="27">
        <f t="shared" si="54"/>
        <v>9999</v>
      </c>
      <c r="AM590" s="27">
        <f t="shared" si="55"/>
        <v>9999</v>
      </c>
    </row>
    <row r="591" spans="1:39" ht="35.1" customHeight="1">
      <c r="A591" s="119" t="s">
        <v>551</v>
      </c>
      <c r="B591" s="119" t="s">
        <v>4435</v>
      </c>
      <c r="C591" s="119" t="s">
        <v>2195</v>
      </c>
      <c r="D591" s="119" t="s">
        <v>19</v>
      </c>
      <c r="E591" s="119" t="s">
        <v>12</v>
      </c>
      <c r="F591" s="121">
        <v>4</v>
      </c>
      <c r="G591" s="121">
        <v>2</v>
      </c>
      <c r="H591" s="121">
        <v>0</v>
      </c>
      <c r="I591" s="119" t="s">
        <v>2195</v>
      </c>
      <c r="J591" s="119"/>
      <c r="K591" s="119" t="s">
        <v>4436</v>
      </c>
      <c r="L591" s="119"/>
      <c r="M591" s="119" t="s">
        <v>2195</v>
      </c>
      <c r="N591" s="119"/>
      <c r="O591" s="119"/>
      <c r="P591" s="119"/>
      <c r="AF591" s="27">
        <f t="shared" si="48"/>
        <v>0</v>
      </c>
      <c r="AG591" s="27">
        <f t="shared" si="49"/>
        <v>0</v>
      </c>
      <c r="AH591" s="27">
        <f t="shared" si="50"/>
        <v>0</v>
      </c>
      <c r="AI591" s="27">
        <f t="shared" si="51"/>
        <v>0</v>
      </c>
      <c r="AJ591" s="27">
        <f t="shared" si="52"/>
        <v>9999</v>
      </c>
      <c r="AK591" s="27">
        <f t="shared" si="53"/>
        <v>9999</v>
      </c>
      <c r="AL591" s="27">
        <f t="shared" si="54"/>
        <v>9999</v>
      </c>
      <c r="AM591" s="27">
        <f t="shared" si="55"/>
        <v>9999</v>
      </c>
    </row>
    <row r="592" spans="1:39" ht="35.1" customHeight="1">
      <c r="A592" s="119" t="s">
        <v>551</v>
      </c>
      <c r="B592" s="119" t="s">
        <v>4437</v>
      </c>
      <c r="C592" s="119" t="s">
        <v>4438</v>
      </c>
      <c r="D592" s="119" t="s">
        <v>19</v>
      </c>
      <c r="E592" s="119" t="s">
        <v>3571</v>
      </c>
      <c r="F592" s="121">
        <v>5</v>
      </c>
      <c r="G592" s="121">
        <v>0</v>
      </c>
      <c r="H592" s="121">
        <v>0</v>
      </c>
      <c r="I592" s="119"/>
      <c r="J592" s="119"/>
      <c r="K592" s="119"/>
      <c r="L592" s="119"/>
      <c r="M592" s="119"/>
      <c r="N592" s="119"/>
      <c r="O592" s="119"/>
      <c r="P592" s="119"/>
      <c r="AF592" s="27">
        <f t="shared" si="48"/>
        <v>0</v>
      </c>
      <c r="AG592" s="27">
        <f t="shared" si="49"/>
        <v>0</v>
      </c>
      <c r="AH592" s="27">
        <f t="shared" si="50"/>
        <v>0</v>
      </c>
      <c r="AI592" s="27">
        <f t="shared" si="51"/>
        <v>0</v>
      </c>
      <c r="AJ592" s="27">
        <f t="shared" si="52"/>
        <v>9999</v>
      </c>
      <c r="AK592" s="27">
        <f t="shared" si="53"/>
        <v>9999</v>
      </c>
      <c r="AL592" s="27">
        <f t="shared" si="54"/>
        <v>9999</v>
      </c>
      <c r="AM592" s="27">
        <f t="shared" si="55"/>
        <v>9999</v>
      </c>
    </row>
    <row r="593" spans="1:39" ht="35.1" customHeight="1">
      <c r="A593" s="119" t="s">
        <v>551</v>
      </c>
      <c r="B593" s="119" t="s">
        <v>4439</v>
      </c>
      <c r="C593" s="119" t="s">
        <v>562</v>
      </c>
      <c r="D593" s="119" t="s">
        <v>14</v>
      </c>
      <c r="E593" s="119" t="s">
        <v>12</v>
      </c>
      <c r="F593" s="121">
        <v>1</v>
      </c>
      <c r="G593" s="121">
        <v>0</v>
      </c>
      <c r="H593" s="121">
        <v>3</v>
      </c>
      <c r="I593" s="119"/>
      <c r="J593" s="119" t="s">
        <v>562</v>
      </c>
      <c r="K593" s="119"/>
      <c r="L593" s="119" t="s">
        <v>3852</v>
      </c>
      <c r="M593" s="119" t="s">
        <v>562</v>
      </c>
      <c r="N593" s="119"/>
      <c r="O593" s="119"/>
      <c r="P593" s="119"/>
      <c r="AF593" s="27">
        <f t="shared" si="48"/>
        <v>0</v>
      </c>
      <c r="AG593" s="27">
        <f t="shared" si="49"/>
        <v>0</v>
      </c>
      <c r="AH593" s="27">
        <f t="shared" si="50"/>
        <v>0</v>
      </c>
      <c r="AI593" s="27">
        <f t="shared" si="51"/>
        <v>0</v>
      </c>
      <c r="AJ593" s="27">
        <f t="shared" si="52"/>
        <v>9999</v>
      </c>
      <c r="AK593" s="27">
        <f t="shared" si="53"/>
        <v>9999</v>
      </c>
      <c r="AL593" s="27">
        <f t="shared" si="54"/>
        <v>9999</v>
      </c>
      <c r="AM593" s="27">
        <f t="shared" si="55"/>
        <v>9999</v>
      </c>
    </row>
    <row r="594" spans="1:39" ht="35.1" customHeight="1">
      <c r="A594" s="119" t="s">
        <v>551</v>
      </c>
      <c r="B594" s="119" t="s">
        <v>4440</v>
      </c>
      <c r="C594" s="119" t="s">
        <v>912</v>
      </c>
      <c r="D594" s="119" t="s">
        <v>14</v>
      </c>
      <c r="E594" s="119" t="s">
        <v>12</v>
      </c>
      <c r="F594" s="121">
        <v>2</v>
      </c>
      <c r="G594" s="121">
        <v>0</v>
      </c>
      <c r="H594" s="121">
        <v>3</v>
      </c>
      <c r="I594" s="119"/>
      <c r="J594" s="119" t="s">
        <v>912</v>
      </c>
      <c r="K594" s="119"/>
      <c r="L594" s="119" t="s">
        <v>4441</v>
      </c>
      <c r="M594" s="119" t="s">
        <v>912</v>
      </c>
      <c r="N594" s="119"/>
      <c r="O594" s="119"/>
      <c r="P594" s="119"/>
      <c r="AF594" s="27">
        <f t="shared" si="48"/>
        <v>0</v>
      </c>
      <c r="AG594" s="27">
        <f t="shared" si="49"/>
        <v>0</v>
      </c>
      <c r="AH594" s="27">
        <f t="shared" si="50"/>
        <v>0</v>
      </c>
      <c r="AI594" s="27">
        <f t="shared" si="51"/>
        <v>0</v>
      </c>
      <c r="AJ594" s="27">
        <f t="shared" si="52"/>
        <v>9999</v>
      </c>
      <c r="AK594" s="27">
        <f t="shared" si="53"/>
        <v>9999</v>
      </c>
      <c r="AL594" s="27">
        <f t="shared" si="54"/>
        <v>9999</v>
      </c>
      <c r="AM594" s="27">
        <f t="shared" si="55"/>
        <v>9999</v>
      </c>
    </row>
    <row r="595" spans="1:39" ht="35.1" customHeight="1">
      <c r="A595" s="119" t="s">
        <v>551</v>
      </c>
      <c r="B595" s="119" t="s">
        <v>4442</v>
      </c>
      <c r="C595" s="119" t="s">
        <v>22</v>
      </c>
      <c r="D595" s="119" t="s">
        <v>14</v>
      </c>
      <c r="E595" s="119" t="s">
        <v>12</v>
      </c>
      <c r="F595" s="121">
        <v>3</v>
      </c>
      <c r="G595" s="121">
        <v>0</v>
      </c>
      <c r="H595" s="121">
        <v>2</v>
      </c>
      <c r="I595" s="119"/>
      <c r="J595" s="119" t="s">
        <v>22</v>
      </c>
      <c r="K595" s="119"/>
      <c r="L595" s="119" t="s">
        <v>3873</v>
      </c>
      <c r="M595" s="119" t="s">
        <v>22</v>
      </c>
      <c r="N595" s="119"/>
      <c r="O595" s="119"/>
      <c r="P595" s="119"/>
      <c r="AF595" s="27">
        <f t="shared" si="48"/>
        <v>0</v>
      </c>
      <c r="AG595" s="27">
        <f t="shared" si="49"/>
        <v>0</v>
      </c>
      <c r="AH595" s="27">
        <f t="shared" si="50"/>
        <v>0</v>
      </c>
      <c r="AI595" s="27">
        <f t="shared" si="51"/>
        <v>0</v>
      </c>
      <c r="AJ595" s="27">
        <f t="shared" si="52"/>
        <v>9999</v>
      </c>
      <c r="AK595" s="27">
        <f t="shared" si="53"/>
        <v>9999</v>
      </c>
      <c r="AL595" s="27">
        <f t="shared" si="54"/>
        <v>9999</v>
      </c>
      <c r="AM595" s="27">
        <f t="shared" si="55"/>
        <v>9999</v>
      </c>
    </row>
    <row r="596" spans="1:39" ht="35.1" customHeight="1">
      <c r="A596" s="119" t="s">
        <v>551</v>
      </c>
      <c r="B596" s="119" t="s">
        <v>4443</v>
      </c>
      <c r="C596" s="119" t="s">
        <v>651</v>
      </c>
      <c r="D596" s="119" t="s">
        <v>14</v>
      </c>
      <c r="E596" s="119" t="s">
        <v>12</v>
      </c>
      <c r="F596" s="121">
        <v>4</v>
      </c>
      <c r="G596" s="121">
        <v>0</v>
      </c>
      <c r="H596" s="121">
        <v>2</v>
      </c>
      <c r="I596" s="119"/>
      <c r="J596" s="119" t="s">
        <v>651</v>
      </c>
      <c r="K596" s="119"/>
      <c r="L596" s="119" t="s">
        <v>3997</v>
      </c>
      <c r="M596" s="119" t="s">
        <v>651</v>
      </c>
      <c r="N596" s="119"/>
      <c r="O596" s="119"/>
      <c r="P596" s="119"/>
      <c r="AF596" s="27">
        <f t="shared" si="48"/>
        <v>0</v>
      </c>
      <c r="AG596" s="27">
        <f t="shared" si="49"/>
        <v>0</v>
      </c>
      <c r="AH596" s="27">
        <f t="shared" si="50"/>
        <v>0</v>
      </c>
      <c r="AI596" s="27">
        <f t="shared" si="51"/>
        <v>0</v>
      </c>
      <c r="AJ596" s="27">
        <f t="shared" si="52"/>
        <v>9999</v>
      </c>
      <c r="AK596" s="27">
        <f t="shared" si="53"/>
        <v>9999</v>
      </c>
      <c r="AL596" s="27">
        <f t="shared" si="54"/>
        <v>9999</v>
      </c>
      <c r="AM596" s="27">
        <f t="shared" si="55"/>
        <v>9999</v>
      </c>
    </row>
    <row r="597" spans="1:39" ht="35.1" customHeight="1">
      <c r="A597" s="119" t="s">
        <v>551</v>
      </c>
      <c r="B597" s="119" t="s">
        <v>4444</v>
      </c>
      <c r="C597" s="119" t="s">
        <v>4445</v>
      </c>
      <c r="D597" s="119" t="s">
        <v>14</v>
      </c>
      <c r="E597" s="119" t="s">
        <v>3571</v>
      </c>
      <c r="F597" s="121">
        <v>5</v>
      </c>
      <c r="G597" s="121">
        <v>0</v>
      </c>
      <c r="H597" s="121">
        <v>0</v>
      </c>
      <c r="I597" s="119"/>
      <c r="J597" s="119"/>
      <c r="K597" s="119"/>
      <c r="L597" s="119"/>
      <c r="M597" s="119"/>
      <c r="N597" s="119"/>
      <c r="O597" s="119"/>
      <c r="P597" s="119"/>
      <c r="AF597" s="27">
        <f t="shared" si="48"/>
        <v>0</v>
      </c>
      <c r="AG597" s="27">
        <f t="shared" si="49"/>
        <v>0</v>
      </c>
      <c r="AH597" s="27">
        <f t="shared" si="50"/>
        <v>0</v>
      </c>
      <c r="AI597" s="27">
        <f t="shared" si="51"/>
        <v>0</v>
      </c>
      <c r="AJ597" s="27">
        <f t="shared" si="52"/>
        <v>9999</v>
      </c>
      <c r="AK597" s="27">
        <f t="shared" si="53"/>
        <v>9999</v>
      </c>
      <c r="AL597" s="27">
        <f t="shared" si="54"/>
        <v>9999</v>
      </c>
      <c r="AM597" s="27">
        <f t="shared" si="55"/>
        <v>9999</v>
      </c>
    </row>
    <row r="598" spans="1:39" ht="35.1" customHeight="1">
      <c r="A598" s="119" t="s">
        <v>915</v>
      </c>
      <c r="B598" s="119" t="s">
        <v>4446</v>
      </c>
      <c r="C598" s="119" t="s">
        <v>924</v>
      </c>
      <c r="D598" s="119" t="s">
        <v>19</v>
      </c>
      <c r="E598" s="119" t="s">
        <v>12</v>
      </c>
      <c r="F598" s="121">
        <v>1</v>
      </c>
      <c r="G598" s="121">
        <v>3</v>
      </c>
      <c r="H598" s="121">
        <v>0</v>
      </c>
      <c r="I598" s="119" t="s">
        <v>924</v>
      </c>
      <c r="J598" s="119"/>
      <c r="K598" s="119" t="s">
        <v>4447</v>
      </c>
      <c r="L598" s="119"/>
      <c r="M598" s="119" t="s">
        <v>924</v>
      </c>
      <c r="N598" s="119" t="s">
        <v>651</v>
      </c>
      <c r="O598" s="119"/>
      <c r="P598" s="119"/>
      <c r="AF598" s="27">
        <f t="shared" si="48"/>
        <v>0</v>
      </c>
      <c r="AG598" s="27">
        <f t="shared" si="49"/>
        <v>0</v>
      </c>
      <c r="AH598" s="27">
        <f t="shared" si="50"/>
        <v>0</v>
      </c>
      <c r="AI598" s="27">
        <f t="shared" si="51"/>
        <v>0</v>
      </c>
      <c r="AJ598" s="27">
        <f t="shared" si="52"/>
        <v>9999</v>
      </c>
      <c r="AK598" s="27">
        <f t="shared" si="53"/>
        <v>9999</v>
      </c>
      <c r="AL598" s="27">
        <f t="shared" si="54"/>
        <v>9999</v>
      </c>
      <c r="AM598" s="27">
        <f t="shared" si="55"/>
        <v>9999</v>
      </c>
    </row>
    <row r="599" spans="1:39" ht="35.1" customHeight="1">
      <c r="A599" s="119" t="s">
        <v>915</v>
      </c>
      <c r="B599" s="119" t="s">
        <v>4448</v>
      </c>
      <c r="C599" s="119" t="s">
        <v>925</v>
      </c>
      <c r="D599" s="119" t="s">
        <v>19</v>
      </c>
      <c r="E599" s="119" t="s">
        <v>12</v>
      </c>
      <c r="F599" s="121">
        <v>2</v>
      </c>
      <c r="G599" s="121">
        <v>3</v>
      </c>
      <c r="H599" s="121">
        <v>0</v>
      </c>
      <c r="I599" s="119" t="s">
        <v>925</v>
      </c>
      <c r="J599" s="119"/>
      <c r="K599" s="119" t="s">
        <v>4449</v>
      </c>
      <c r="L599" s="119"/>
      <c r="M599" s="119" t="s">
        <v>925</v>
      </c>
      <c r="N599" s="119" t="s">
        <v>4450</v>
      </c>
      <c r="O599" s="119"/>
      <c r="P599" s="119"/>
      <c r="AF599" s="27">
        <f t="shared" si="48"/>
        <v>0</v>
      </c>
      <c r="AG599" s="27">
        <f t="shared" si="49"/>
        <v>0</v>
      </c>
      <c r="AH599" s="27">
        <f t="shared" si="50"/>
        <v>0</v>
      </c>
      <c r="AI599" s="27">
        <f t="shared" si="51"/>
        <v>0</v>
      </c>
      <c r="AJ599" s="27">
        <f t="shared" si="52"/>
        <v>9999</v>
      </c>
      <c r="AK599" s="27">
        <f t="shared" si="53"/>
        <v>9999</v>
      </c>
      <c r="AL599" s="27">
        <f t="shared" si="54"/>
        <v>9999</v>
      </c>
      <c r="AM599" s="27">
        <f t="shared" si="55"/>
        <v>9999</v>
      </c>
    </row>
    <row r="600" spans="1:39" ht="35.1" customHeight="1">
      <c r="A600" s="119" t="s">
        <v>915</v>
      </c>
      <c r="B600" s="119" t="s">
        <v>4451</v>
      </c>
      <c r="C600" s="119" t="s">
        <v>67</v>
      </c>
      <c r="D600" s="119" t="s">
        <v>19</v>
      </c>
      <c r="E600" s="119" t="s">
        <v>12</v>
      </c>
      <c r="F600" s="121">
        <v>3</v>
      </c>
      <c r="G600" s="121">
        <v>2</v>
      </c>
      <c r="H600" s="121">
        <v>0</v>
      </c>
      <c r="I600" s="119" t="s">
        <v>67</v>
      </c>
      <c r="J600" s="119"/>
      <c r="K600" s="119" t="s">
        <v>4239</v>
      </c>
      <c r="L600" s="119"/>
      <c r="M600" s="119" t="s">
        <v>67</v>
      </c>
      <c r="N600" s="119"/>
      <c r="O600" s="119"/>
      <c r="P600" s="119"/>
      <c r="AF600" s="27">
        <f t="shared" si="48"/>
        <v>0</v>
      </c>
      <c r="AG600" s="27">
        <f t="shared" si="49"/>
        <v>0</v>
      </c>
      <c r="AH600" s="27">
        <f t="shared" si="50"/>
        <v>0</v>
      </c>
      <c r="AI600" s="27">
        <f t="shared" si="51"/>
        <v>0</v>
      </c>
      <c r="AJ600" s="27">
        <f t="shared" si="52"/>
        <v>9999</v>
      </c>
      <c r="AK600" s="27">
        <f t="shared" si="53"/>
        <v>9999</v>
      </c>
      <c r="AL600" s="27">
        <f t="shared" si="54"/>
        <v>9999</v>
      </c>
      <c r="AM600" s="27">
        <f t="shared" si="55"/>
        <v>9999</v>
      </c>
    </row>
    <row r="601" spans="1:39" ht="35.1" customHeight="1">
      <c r="A601" s="119" t="s">
        <v>915</v>
      </c>
      <c r="B601" s="119" t="s">
        <v>4452</v>
      </c>
      <c r="C601" s="119" t="s">
        <v>2196</v>
      </c>
      <c r="D601" s="119" t="s">
        <v>19</v>
      </c>
      <c r="E601" s="119" t="s">
        <v>12</v>
      </c>
      <c r="F601" s="121">
        <v>4</v>
      </c>
      <c r="G601" s="121">
        <v>2</v>
      </c>
      <c r="H601" s="121">
        <v>0</v>
      </c>
      <c r="I601" s="119" t="s">
        <v>2196</v>
      </c>
      <c r="J601" s="119"/>
      <c r="K601" s="119" t="s">
        <v>4453</v>
      </c>
      <c r="L601" s="119"/>
      <c r="M601" s="119" t="s">
        <v>2196</v>
      </c>
      <c r="N601" s="119" t="s">
        <v>4454</v>
      </c>
      <c r="O601" s="119"/>
      <c r="P601" s="119"/>
      <c r="AF601" s="27">
        <f t="shared" si="48"/>
        <v>0</v>
      </c>
      <c r="AG601" s="27">
        <f t="shared" si="49"/>
        <v>0</v>
      </c>
      <c r="AH601" s="27">
        <f t="shared" si="50"/>
        <v>0</v>
      </c>
      <c r="AI601" s="27">
        <f t="shared" si="51"/>
        <v>0</v>
      </c>
      <c r="AJ601" s="27">
        <f t="shared" si="52"/>
        <v>9999</v>
      </c>
      <c r="AK601" s="27">
        <f t="shared" si="53"/>
        <v>9999</v>
      </c>
      <c r="AL601" s="27">
        <f t="shared" si="54"/>
        <v>9999</v>
      </c>
      <c r="AM601" s="27">
        <f t="shared" si="55"/>
        <v>9999</v>
      </c>
    </row>
    <row r="602" spans="1:39" ht="35.1" customHeight="1">
      <c r="A602" s="119" t="s">
        <v>915</v>
      </c>
      <c r="B602" s="119" t="s">
        <v>4455</v>
      </c>
      <c r="C602" s="119" t="s">
        <v>4456</v>
      </c>
      <c r="D602" s="119" t="s">
        <v>19</v>
      </c>
      <c r="E602" s="119" t="s">
        <v>3571</v>
      </c>
      <c r="F602" s="121">
        <v>5</v>
      </c>
      <c r="G602" s="121">
        <v>0</v>
      </c>
      <c r="H602" s="121">
        <v>0</v>
      </c>
      <c r="I602" s="119"/>
      <c r="J602" s="119"/>
      <c r="K602" s="119"/>
      <c r="L602" s="119"/>
      <c r="M602" s="119"/>
      <c r="N602" s="119"/>
      <c r="O602" s="119"/>
      <c r="P602" s="119"/>
      <c r="AF602" s="27">
        <f t="shared" si="48"/>
        <v>0</v>
      </c>
      <c r="AG602" s="27">
        <f t="shared" si="49"/>
        <v>0</v>
      </c>
      <c r="AH602" s="27">
        <f t="shared" si="50"/>
        <v>0</v>
      </c>
      <c r="AI602" s="27">
        <f t="shared" si="51"/>
        <v>0</v>
      </c>
      <c r="AJ602" s="27">
        <f t="shared" si="52"/>
        <v>9999</v>
      </c>
      <c r="AK602" s="27">
        <f t="shared" si="53"/>
        <v>9999</v>
      </c>
      <c r="AL602" s="27">
        <f t="shared" si="54"/>
        <v>9999</v>
      </c>
      <c r="AM602" s="27">
        <f t="shared" si="55"/>
        <v>9999</v>
      </c>
    </row>
    <row r="603" spans="1:39" ht="35.1" customHeight="1">
      <c r="A603" s="119" t="s">
        <v>915</v>
      </c>
      <c r="B603" s="119" t="s">
        <v>4457</v>
      </c>
      <c r="C603" s="119" t="s">
        <v>522</v>
      </c>
      <c r="D603" s="119" t="s">
        <v>14</v>
      </c>
      <c r="E603" s="119" t="s">
        <v>12</v>
      </c>
      <c r="F603" s="121">
        <v>1</v>
      </c>
      <c r="G603" s="121">
        <v>0</v>
      </c>
      <c r="H603" s="121">
        <v>3</v>
      </c>
      <c r="I603" s="119"/>
      <c r="J603" s="119" t="s">
        <v>522</v>
      </c>
      <c r="K603" s="119"/>
      <c r="L603" s="119" t="s">
        <v>4458</v>
      </c>
      <c r="M603" s="119" t="s">
        <v>522</v>
      </c>
      <c r="N603" s="119"/>
      <c r="O603" s="119"/>
      <c r="P603" s="119"/>
      <c r="AF603" s="27">
        <f t="shared" si="48"/>
        <v>0</v>
      </c>
      <c r="AG603" s="27">
        <f t="shared" si="49"/>
        <v>0</v>
      </c>
      <c r="AH603" s="27">
        <f t="shared" si="50"/>
        <v>0</v>
      </c>
      <c r="AI603" s="27">
        <f t="shared" si="51"/>
        <v>0</v>
      </c>
      <c r="AJ603" s="27">
        <f t="shared" si="52"/>
        <v>9999</v>
      </c>
      <c r="AK603" s="27">
        <f t="shared" si="53"/>
        <v>9999</v>
      </c>
      <c r="AL603" s="27">
        <f t="shared" si="54"/>
        <v>9999</v>
      </c>
      <c r="AM603" s="27">
        <f t="shared" si="55"/>
        <v>9999</v>
      </c>
    </row>
    <row r="604" spans="1:39" ht="35.1" customHeight="1">
      <c r="A604" s="119" t="s">
        <v>915</v>
      </c>
      <c r="B604" s="119" t="s">
        <v>4459</v>
      </c>
      <c r="C604" s="119" t="s">
        <v>651</v>
      </c>
      <c r="D604" s="119" t="s">
        <v>14</v>
      </c>
      <c r="E604" s="119" t="s">
        <v>12</v>
      </c>
      <c r="F604" s="121">
        <v>2</v>
      </c>
      <c r="G604" s="121">
        <v>0</v>
      </c>
      <c r="H604" s="121">
        <v>3</v>
      </c>
      <c r="I604" s="119"/>
      <c r="J604" s="119" t="s">
        <v>651</v>
      </c>
      <c r="K604" s="119"/>
      <c r="L604" s="119" t="s">
        <v>3997</v>
      </c>
      <c r="M604" s="119" t="s">
        <v>651</v>
      </c>
      <c r="N604" s="119"/>
      <c r="O604" s="119"/>
      <c r="P604" s="119"/>
      <c r="AF604" s="27">
        <f t="shared" si="48"/>
        <v>0</v>
      </c>
      <c r="AG604" s="27">
        <f t="shared" si="49"/>
        <v>0</v>
      </c>
      <c r="AH604" s="27">
        <f t="shared" si="50"/>
        <v>0</v>
      </c>
      <c r="AI604" s="27">
        <f t="shared" si="51"/>
        <v>0</v>
      </c>
      <c r="AJ604" s="27">
        <f t="shared" si="52"/>
        <v>9999</v>
      </c>
      <c r="AK604" s="27">
        <f t="shared" si="53"/>
        <v>9999</v>
      </c>
      <c r="AL604" s="27">
        <f t="shared" si="54"/>
        <v>9999</v>
      </c>
      <c r="AM604" s="27">
        <f t="shared" si="55"/>
        <v>9999</v>
      </c>
    </row>
    <row r="605" spans="1:39" ht="35.1" customHeight="1">
      <c r="A605" s="119" t="s">
        <v>915</v>
      </c>
      <c r="B605" s="119" t="s">
        <v>4460</v>
      </c>
      <c r="C605" s="119" t="s">
        <v>54</v>
      </c>
      <c r="D605" s="119" t="s">
        <v>14</v>
      </c>
      <c r="E605" s="119" t="s">
        <v>12</v>
      </c>
      <c r="F605" s="121">
        <v>3</v>
      </c>
      <c r="G605" s="121">
        <v>0</v>
      </c>
      <c r="H605" s="121">
        <v>2</v>
      </c>
      <c r="I605" s="119"/>
      <c r="J605" s="119" t="s">
        <v>54</v>
      </c>
      <c r="K605" s="119"/>
      <c r="L605" s="119" t="s">
        <v>3875</v>
      </c>
      <c r="M605" s="119" t="s">
        <v>54</v>
      </c>
      <c r="N605" s="119"/>
      <c r="O605" s="119"/>
      <c r="P605" s="119"/>
      <c r="AF605" s="27">
        <f t="shared" si="48"/>
        <v>0</v>
      </c>
      <c r="AG605" s="27">
        <f t="shared" si="49"/>
        <v>0</v>
      </c>
      <c r="AH605" s="27">
        <f t="shared" si="50"/>
        <v>0</v>
      </c>
      <c r="AI605" s="27">
        <f t="shared" si="51"/>
        <v>0</v>
      </c>
      <c r="AJ605" s="27">
        <f t="shared" si="52"/>
        <v>9999</v>
      </c>
      <c r="AK605" s="27">
        <f t="shared" si="53"/>
        <v>9999</v>
      </c>
      <c r="AL605" s="27">
        <f t="shared" si="54"/>
        <v>9999</v>
      </c>
      <c r="AM605" s="27">
        <f t="shared" si="55"/>
        <v>9999</v>
      </c>
    </row>
    <row r="606" spans="1:39" ht="35.1" customHeight="1">
      <c r="A606" s="119" t="s">
        <v>915</v>
      </c>
      <c r="B606" s="119" t="s">
        <v>4461</v>
      </c>
      <c r="C606" s="119" t="s">
        <v>923</v>
      </c>
      <c r="D606" s="119" t="s">
        <v>14</v>
      </c>
      <c r="E606" s="119" t="s">
        <v>12</v>
      </c>
      <c r="F606" s="121">
        <v>4</v>
      </c>
      <c r="G606" s="121">
        <v>0</v>
      </c>
      <c r="H606" s="121">
        <v>2</v>
      </c>
      <c r="I606" s="119"/>
      <c r="J606" s="119" t="s">
        <v>923</v>
      </c>
      <c r="K606" s="119"/>
      <c r="L606" s="119" t="s">
        <v>4462</v>
      </c>
      <c r="M606" s="119" t="s">
        <v>923</v>
      </c>
      <c r="N606" s="119" t="s">
        <v>4463</v>
      </c>
      <c r="O606" s="119"/>
      <c r="P606" s="119"/>
      <c r="AF606" s="27">
        <f t="shared" si="48"/>
        <v>0</v>
      </c>
      <c r="AG606" s="27">
        <f t="shared" si="49"/>
        <v>0</v>
      </c>
      <c r="AH606" s="27">
        <f t="shared" si="50"/>
        <v>0</v>
      </c>
      <c r="AI606" s="27">
        <f t="shared" si="51"/>
        <v>0</v>
      </c>
      <c r="AJ606" s="27">
        <f t="shared" si="52"/>
        <v>9999</v>
      </c>
      <c r="AK606" s="27">
        <f t="shared" si="53"/>
        <v>9999</v>
      </c>
      <c r="AL606" s="27">
        <f t="shared" si="54"/>
        <v>9999</v>
      </c>
      <c r="AM606" s="27">
        <f t="shared" si="55"/>
        <v>9999</v>
      </c>
    </row>
    <row r="607" spans="1:39" ht="35.1" customHeight="1">
      <c r="A607" s="119" t="s">
        <v>915</v>
      </c>
      <c r="B607" s="119" t="s">
        <v>4464</v>
      </c>
      <c r="C607" s="119" t="s">
        <v>4465</v>
      </c>
      <c r="D607" s="119" t="s">
        <v>14</v>
      </c>
      <c r="E607" s="119" t="s">
        <v>3571</v>
      </c>
      <c r="F607" s="121">
        <v>5</v>
      </c>
      <c r="G607" s="121">
        <v>0</v>
      </c>
      <c r="H607" s="121">
        <v>0</v>
      </c>
      <c r="I607" s="119"/>
      <c r="J607" s="119"/>
      <c r="K607" s="119"/>
      <c r="L607" s="119"/>
      <c r="M607" s="119"/>
      <c r="N607" s="119"/>
      <c r="O607" s="119"/>
      <c r="P607" s="119"/>
      <c r="AF607" s="27">
        <f t="shared" si="48"/>
        <v>0</v>
      </c>
      <c r="AG607" s="27">
        <f t="shared" si="49"/>
        <v>0</v>
      </c>
      <c r="AH607" s="27">
        <f t="shared" si="50"/>
        <v>0</v>
      </c>
      <c r="AI607" s="27">
        <f t="shared" si="51"/>
        <v>0</v>
      </c>
      <c r="AJ607" s="27">
        <f t="shared" si="52"/>
        <v>9999</v>
      </c>
      <c r="AK607" s="27">
        <f t="shared" si="53"/>
        <v>9999</v>
      </c>
      <c r="AL607" s="27">
        <f t="shared" si="54"/>
        <v>9999</v>
      </c>
      <c r="AM607" s="27">
        <f t="shared" si="55"/>
        <v>9999</v>
      </c>
    </row>
    <row r="608" spans="1:39" ht="35.1" customHeight="1">
      <c r="A608" s="119" t="s">
        <v>926</v>
      </c>
      <c r="B608" s="119" t="s">
        <v>4466</v>
      </c>
      <c r="C608" s="119" t="s">
        <v>936</v>
      </c>
      <c r="D608" s="119" t="s">
        <v>19</v>
      </c>
      <c r="E608" s="119" t="s">
        <v>12</v>
      </c>
      <c r="F608" s="121">
        <v>1</v>
      </c>
      <c r="G608" s="121">
        <v>3</v>
      </c>
      <c r="H608" s="121">
        <v>0</v>
      </c>
      <c r="I608" s="119" t="s">
        <v>936</v>
      </c>
      <c r="J608" s="119"/>
      <c r="K608" s="119" t="s">
        <v>4467</v>
      </c>
      <c r="L608" s="119"/>
      <c r="M608" s="119" t="s">
        <v>936</v>
      </c>
      <c r="N608" s="119" t="s">
        <v>4468</v>
      </c>
      <c r="O608" s="119" t="s">
        <v>2577</v>
      </c>
      <c r="P608" s="119" t="s">
        <v>4469</v>
      </c>
      <c r="AF608" s="27">
        <f t="shared" si="48"/>
        <v>0</v>
      </c>
      <c r="AG608" s="27">
        <f t="shared" si="49"/>
        <v>0</v>
      </c>
      <c r="AH608" s="27">
        <f t="shared" si="50"/>
        <v>0</v>
      </c>
      <c r="AI608" s="27">
        <f t="shared" si="51"/>
        <v>0</v>
      </c>
      <c r="AJ608" s="27">
        <f t="shared" si="52"/>
        <v>9999</v>
      </c>
      <c r="AK608" s="27">
        <f t="shared" si="53"/>
        <v>9999</v>
      </c>
      <c r="AL608" s="27">
        <f t="shared" si="54"/>
        <v>9999</v>
      </c>
      <c r="AM608" s="27">
        <f t="shared" si="55"/>
        <v>9999</v>
      </c>
    </row>
    <row r="609" spans="1:39" ht="35.1" customHeight="1">
      <c r="A609" s="119" t="s">
        <v>926</v>
      </c>
      <c r="B609" s="119" t="s">
        <v>4470</v>
      </c>
      <c r="C609" s="119" t="s">
        <v>654</v>
      </c>
      <c r="D609" s="119" t="s">
        <v>19</v>
      </c>
      <c r="E609" s="119" t="s">
        <v>12</v>
      </c>
      <c r="F609" s="121">
        <v>2</v>
      </c>
      <c r="G609" s="121">
        <v>3</v>
      </c>
      <c r="H609" s="121">
        <v>0</v>
      </c>
      <c r="I609" s="119" t="s">
        <v>654</v>
      </c>
      <c r="J609" s="119"/>
      <c r="K609" s="119" t="s">
        <v>3984</v>
      </c>
      <c r="L609" s="119"/>
      <c r="M609" s="119" t="s">
        <v>654</v>
      </c>
      <c r="N609" s="119" t="s">
        <v>3985</v>
      </c>
      <c r="O609" s="119"/>
      <c r="P609" s="119"/>
      <c r="AF609" s="27">
        <f t="shared" si="48"/>
        <v>0</v>
      </c>
      <c r="AG609" s="27">
        <f t="shared" si="49"/>
        <v>0</v>
      </c>
      <c r="AH609" s="27">
        <f t="shared" si="50"/>
        <v>0</v>
      </c>
      <c r="AI609" s="27">
        <f t="shared" si="51"/>
        <v>0</v>
      </c>
      <c r="AJ609" s="27">
        <f t="shared" si="52"/>
        <v>9999</v>
      </c>
      <c r="AK609" s="27">
        <f t="shared" si="53"/>
        <v>9999</v>
      </c>
      <c r="AL609" s="27">
        <f t="shared" si="54"/>
        <v>9999</v>
      </c>
      <c r="AM609" s="27">
        <f t="shared" si="55"/>
        <v>9999</v>
      </c>
    </row>
    <row r="610" spans="1:39" ht="35.1" customHeight="1">
      <c r="A610" s="119" t="s">
        <v>926</v>
      </c>
      <c r="B610" s="119" t="s">
        <v>4471</v>
      </c>
      <c r="C610" s="119" t="s">
        <v>2197</v>
      </c>
      <c r="D610" s="119" t="s">
        <v>19</v>
      </c>
      <c r="E610" s="119" t="s">
        <v>12</v>
      </c>
      <c r="F610" s="121">
        <v>3</v>
      </c>
      <c r="G610" s="121">
        <v>2</v>
      </c>
      <c r="H610" s="121">
        <v>0</v>
      </c>
      <c r="I610" s="119" t="s">
        <v>2197</v>
      </c>
      <c r="J610" s="119"/>
      <c r="K610" s="119" t="s">
        <v>4472</v>
      </c>
      <c r="L610" s="119"/>
      <c r="M610" s="119" t="s">
        <v>2197</v>
      </c>
      <c r="N610" s="119"/>
      <c r="O610" s="119"/>
      <c r="P610" s="119"/>
      <c r="AF610" s="27">
        <f t="shared" si="48"/>
        <v>0</v>
      </c>
      <c r="AG610" s="27">
        <f t="shared" si="49"/>
        <v>0</v>
      </c>
      <c r="AH610" s="27">
        <f t="shared" si="50"/>
        <v>0</v>
      </c>
      <c r="AI610" s="27">
        <f t="shared" si="51"/>
        <v>0</v>
      </c>
      <c r="AJ610" s="27">
        <f t="shared" si="52"/>
        <v>9999</v>
      </c>
      <c r="AK610" s="27">
        <f t="shared" si="53"/>
        <v>9999</v>
      </c>
      <c r="AL610" s="27">
        <f t="shared" si="54"/>
        <v>9999</v>
      </c>
      <c r="AM610" s="27">
        <f t="shared" si="55"/>
        <v>9999</v>
      </c>
    </row>
    <row r="611" spans="1:39" ht="35.1" customHeight="1">
      <c r="A611" s="119" t="s">
        <v>926</v>
      </c>
      <c r="B611" s="119" t="s">
        <v>4473</v>
      </c>
      <c r="C611" s="119" t="s">
        <v>2198</v>
      </c>
      <c r="D611" s="119" t="s">
        <v>19</v>
      </c>
      <c r="E611" s="119" t="s">
        <v>12</v>
      </c>
      <c r="F611" s="121">
        <v>4</v>
      </c>
      <c r="G611" s="121">
        <v>2</v>
      </c>
      <c r="H611" s="121">
        <v>0</v>
      </c>
      <c r="I611" s="119" t="s">
        <v>2198</v>
      </c>
      <c r="J611" s="119"/>
      <c r="K611" s="119" t="s">
        <v>4474</v>
      </c>
      <c r="L611" s="119"/>
      <c r="M611" s="119" t="s">
        <v>2198</v>
      </c>
      <c r="N611" s="119" t="s">
        <v>1568</v>
      </c>
      <c r="O611" s="119" t="s">
        <v>4047</v>
      </c>
      <c r="P611" s="119"/>
      <c r="AF611" s="27">
        <f t="shared" si="48"/>
        <v>0</v>
      </c>
      <c r="AG611" s="27">
        <f t="shared" si="49"/>
        <v>0</v>
      </c>
      <c r="AH611" s="27">
        <f t="shared" si="50"/>
        <v>0</v>
      </c>
      <c r="AI611" s="27">
        <f t="shared" si="51"/>
        <v>0</v>
      </c>
      <c r="AJ611" s="27">
        <f t="shared" si="52"/>
        <v>9999</v>
      </c>
      <c r="AK611" s="27">
        <f t="shared" si="53"/>
        <v>9999</v>
      </c>
      <c r="AL611" s="27">
        <f t="shared" si="54"/>
        <v>9999</v>
      </c>
      <c r="AM611" s="27">
        <f t="shared" si="55"/>
        <v>9999</v>
      </c>
    </row>
    <row r="612" spans="1:39" ht="35.1" customHeight="1">
      <c r="A612" s="119" t="s">
        <v>926</v>
      </c>
      <c r="B612" s="119" t="s">
        <v>4475</v>
      </c>
      <c r="C612" s="119" t="s">
        <v>4476</v>
      </c>
      <c r="D612" s="119" t="s">
        <v>19</v>
      </c>
      <c r="E612" s="119" t="s">
        <v>3571</v>
      </c>
      <c r="F612" s="121">
        <v>5</v>
      </c>
      <c r="G612" s="121">
        <v>0</v>
      </c>
      <c r="H612" s="121">
        <v>0</v>
      </c>
      <c r="I612" s="119"/>
      <c r="J612" s="119"/>
      <c r="K612" s="119"/>
      <c r="L612" s="119"/>
      <c r="M612" s="119"/>
      <c r="N612" s="119"/>
      <c r="O612" s="119"/>
      <c r="P612" s="119"/>
      <c r="AF612" s="27">
        <f t="shared" si="48"/>
        <v>0</v>
      </c>
      <c r="AG612" s="27">
        <f t="shared" si="49"/>
        <v>0</v>
      </c>
      <c r="AH612" s="27">
        <f t="shared" si="50"/>
        <v>0</v>
      </c>
      <c r="AI612" s="27">
        <f t="shared" si="51"/>
        <v>0</v>
      </c>
      <c r="AJ612" s="27">
        <f t="shared" si="52"/>
        <v>9999</v>
      </c>
      <c r="AK612" s="27">
        <f t="shared" si="53"/>
        <v>9999</v>
      </c>
      <c r="AL612" s="27">
        <f t="shared" si="54"/>
        <v>9999</v>
      </c>
      <c r="AM612" s="27">
        <f t="shared" si="55"/>
        <v>9999</v>
      </c>
    </row>
    <row r="613" spans="1:39" ht="35.1" customHeight="1">
      <c r="A613" s="119" t="s">
        <v>926</v>
      </c>
      <c r="B613" s="119" t="s">
        <v>4477</v>
      </c>
      <c r="C613" s="119" t="s">
        <v>927</v>
      </c>
      <c r="D613" s="119" t="s">
        <v>14</v>
      </c>
      <c r="E613" s="119" t="s">
        <v>12</v>
      </c>
      <c r="F613" s="121">
        <v>1</v>
      </c>
      <c r="G613" s="121">
        <v>0</v>
      </c>
      <c r="H613" s="121">
        <v>3</v>
      </c>
      <c r="I613" s="119"/>
      <c r="J613" s="119" t="s">
        <v>927</v>
      </c>
      <c r="K613" s="119"/>
      <c r="L613" s="119" t="s">
        <v>4478</v>
      </c>
      <c r="M613" s="119" t="s">
        <v>927</v>
      </c>
      <c r="N613" s="119"/>
      <c r="O613" s="119"/>
      <c r="P613" s="119"/>
      <c r="AF613" s="27">
        <f t="shared" si="48"/>
        <v>0</v>
      </c>
      <c r="AG613" s="27">
        <f t="shared" si="49"/>
        <v>0</v>
      </c>
      <c r="AH613" s="27">
        <f t="shared" si="50"/>
        <v>0</v>
      </c>
      <c r="AI613" s="27">
        <f t="shared" si="51"/>
        <v>0</v>
      </c>
      <c r="AJ613" s="27">
        <f t="shared" si="52"/>
        <v>9999</v>
      </c>
      <c r="AK613" s="27">
        <f t="shared" si="53"/>
        <v>9999</v>
      </c>
      <c r="AL613" s="27">
        <f t="shared" si="54"/>
        <v>9999</v>
      </c>
      <c r="AM613" s="27">
        <f t="shared" si="55"/>
        <v>9999</v>
      </c>
    </row>
    <row r="614" spans="1:39" ht="35.1" customHeight="1">
      <c r="A614" s="119" t="s">
        <v>926</v>
      </c>
      <c r="B614" s="119" t="s">
        <v>4479</v>
      </c>
      <c r="C614" s="119" t="s">
        <v>935</v>
      </c>
      <c r="D614" s="119" t="s">
        <v>14</v>
      </c>
      <c r="E614" s="119" t="s">
        <v>12</v>
      </c>
      <c r="F614" s="121">
        <v>2</v>
      </c>
      <c r="G614" s="121">
        <v>0</v>
      </c>
      <c r="H614" s="121">
        <v>3</v>
      </c>
      <c r="I614" s="119"/>
      <c r="J614" s="119" t="s">
        <v>935</v>
      </c>
      <c r="K614" s="119"/>
      <c r="L614" s="119" t="s">
        <v>4480</v>
      </c>
      <c r="M614" s="119" t="s">
        <v>935</v>
      </c>
      <c r="N614" s="119" t="s">
        <v>4481</v>
      </c>
      <c r="O614" s="119"/>
      <c r="P614" s="119"/>
      <c r="AF614" s="27">
        <f t="shared" si="48"/>
        <v>0</v>
      </c>
      <c r="AG614" s="27">
        <f t="shared" si="49"/>
        <v>0</v>
      </c>
      <c r="AH614" s="27">
        <f t="shared" si="50"/>
        <v>0</v>
      </c>
      <c r="AI614" s="27">
        <f t="shared" si="51"/>
        <v>0</v>
      </c>
      <c r="AJ614" s="27">
        <f t="shared" si="52"/>
        <v>9999</v>
      </c>
      <c r="AK614" s="27">
        <f t="shared" si="53"/>
        <v>9999</v>
      </c>
      <c r="AL614" s="27">
        <f t="shared" si="54"/>
        <v>9999</v>
      </c>
      <c r="AM614" s="27">
        <f t="shared" si="55"/>
        <v>9999</v>
      </c>
    </row>
    <row r="615" spans="1:39" ht="35.1" customHeight="1">
      <c r="A615" s="119" t="s">
        <v>926</v>
      </c>
      <c r="B615" s="119" t="s">
        <v>4482</v>
      </c>
      <c r="C615" s="119" t="s">
        <v>653</v>
      </c>
      <c r="D615" s="119" t="s">
        <v>14</v>
      </c>
      <c r="E615" s="119" t="s">
        <v>12</v>
      </c>
      <c r="F615" s="121">
        <v>3</v>
      </c>
      <c r="G615" s="121">
        <v>0</v>
      </c>
      <c r="H615" s="121">
        <v>2</v>
      </c>
      <c r="I615" s="119"/>
      <c r="J615" s="119" t="s">
        <v>653</v>
      </c>
      <c r="K615" s="119"/>
      <c r="L615" s="119" t="s">
        <v>4003</v>
      </c>
      <c r="M615" s="119" t="s">
        <v>653</v>
      </c>
      <c r="N615" s="119"/>
      <c r="O615" s="119"/>
      <c r="P615" s="119"/>
      <c r="AF615" s="27">
        <f t="shared" si="48"/>
        <v>0</v>
      </c>
      <c r="AG615" s="27">
        <f t="shared" si="49"/>
        <v>0</v>
      </c>
      <c r="AH615" s="27">
        <f t="shared" si="50"/>
        <v>0</v>
      </c>
      <c r="AI615" s="27">
        <f t="shared" si="51"/>
        <v>0</v>
      </c>
      <c r="AJ615" s="27">
        <f t="shared" si="52"/>
        <v>9999</v>
      </c>
      <c r="AK615" s="27">
        <f t="shared" si="53"/>
        <v>9999</v>
      </c>
      <c r="AL615" s="27">
        <f t="shared" si="54"/>
        <v>9999</v>
      </c>
      <c r="AM615" s="27">
        <f t="shared" si="55"/>
        <v>9999</v>
      </c>
    </row>
    <row r="616" spans="1:39" ht="35.1" customHeight="1">
      <c r="A616" s="119" t="s">
        <v>926</v>
      </c>
      <c r="B616" s="119" t="s">
        <v>4483</v>
      </c>
      <c r="C616" s="119" t="s">
        <v>651</v>
      </c>
      <c r="D616" s="119" t="s">
        <v>14</v>
      </c>
      <c r="E616" s="119" t="s">
        <v>12</v>
      </c>
      <c r="F616" s="121">
        <v>4</v>
      </c>
      <c r="G616" s="121">
        <v>0</v>
      </c>
      <c r="H616" s="121">
        <v>2</v>
      </c>
      <c r="I616" s="119"/>
      <c r="J616" s="119" t="s">
        <v>651</v>
      </c>
      <c r="K616" s="119"/>
      <c r="L616" s="119" t="s">
        <v>3997</v>
      </c>
      <c r="M616" s="119" t="s">
        <v>651</v>
      </c>
      <c r="N616" s="119"/>
      <c r="O616" s="119"/>
      <c r="P616" s="119"/>
      <c r="AF616" s="27">
        <f t="shared" si="48"/>
        <v>0</v>
      </c>
      <c r="AG616" s="27">
        <f t="shared" si="49"/>
        <v>0</v>
      </c>
      <c r="AH616" s="27">
        <f t="shared" si="50"/>
        <v>0</v>
      </c>
      <c r="AI616" s="27">
        <f t="shared" si="51"/>
        <v>0</v>
      </c>
      <c r="AJ616" s="27">
        <f t="shared" si="52"/>
        <v>9999</v>
      </c>
      <c r="AK616" s="27">
        <f t="shared" si="53"/>
        <v>9999</v>
      </c>
      <c r="AL616" s="27">
        <f t="shared" si="54"/>
        <v>9999</v>
      </c>
      <c r="AM616" s="27">
        <f t="shared" si="55"/>
        <v>9999</v>
      </c>
    </row>
    <row r="617" spans="1:39" ht="35.1" customHeight="1">
      <c r="A617" s="119" t="s">
        <v>926</v>
      </c>
      <c r="B617" s="119" t="s">
        <v>4484</v>
      </c>
      <c r="C617" s="119" t="s">
        <v>4485</v>
      </c>
      <c r="D617" s="119" t="s">
        <v>14</v>
      </c>
      <c r="E617" s="119" t="s">
        <v>3571</v>
      </c>
      <c r="F617" s="121">
        <v>5</v>
      </c>
      <c r="G617" s="121">
        <v>0</v>
      </c>
      <c r="H617" s="121">
        <v>0</v>
      </c>
      <c r="I617" s="119"/>
      <c r="J617" s="119"/>
      <c r="K617" s="119"/>
      <c r="L617" s="119"/>
      <c r="M617" s="119"/>
      <c r="N617" s="119"/>
      <c r="O617" s="119"/>
      <c r="P617" s="119"/>
      <c r="AF617" s="27">
        <f t="shared" si="48"/>
        <v>0</v>
      </c>
      <c r="AG617" s="27">
        <f t="shared" si="49"/>
        <v>0</v>
      </c>
      <c r="AH617" s="27">
        <f t="shared" si="50"/>
        <v>0</v>
      </c>
      <c r="AI617" s="27">
        <f t="shared" si="51"/>
        <v>0</v>
      </c>
      <c r="AJ617" s="27">
        <f t="shared" si="52"/>
        <v>9999</v>
      </c>
      <c r="AK617" s="27">
        <f t="shared" si="53"/>
        <v>9999</v>
      </c>
      <c r="AL617" s="27">
        <f t="shared" si="54"/>
        <v>9999</v>
      </c>
      <c r="AM617" s="27">
        <f t="shared" si="55"/>
        <v>9999</v>
      </c>
    </row>
    <row r="618" spans="1:39" ht="35.1" customHeight="1">
      <c r="A618" s="119" t="s">
        <v>937</v>
      </c>
      <c r="B618" s="119" t="s">
        <v>4486</v>
      </c>
      <c r="C618" s="119" t="s">
        <v>947</v>
      </c>
      <c r="D618" s="119" t="s">
        <v>19</v>
      </c>
      <c r="E618" s="119" t="s">
        <v>12</v>
      </c>
      <c r="F618" s="121">
        <v>1</v>
      </c>
      <c r="G618" s="121">
        <v>3</v>
      </c>
      <c r="H618" s="121">
        <v>0</v>
      </c>
      <c r="I618" s="119" t="s">
        <v>947</v>
      </c>
      <c r="J618" s="119"/>
      <c r="K618" s="119" t="s">
        <v>4487</v>
      </c>
      <c r="L618" s="119"/>
      <c r="M618" s="119" t="s">
        <v>947</v>
      </c>
      <c r="N618" s="119" t="s">
        <v>4488</v>
      </c>
      <c r="O618" s="119"/>
      <c r="P618" s="119"/>
      <c r="AF618" s="27">
        <f t="shared" si="48"/>
        <v>0</v>
      </c>
      <c r="AG618" s="27">
        <f t="shared" si="49"/>
        <v>0</v>
      </c>
      <c r="AH618" s="27">
        <f t="shared" si="50"/>
        <v>0</v>
      </c>
      <c r="AI618" s="27">
        <f t="shared" si="51"/>
        <v>0</v>
      </c>
      <c r="AJ618" s="27">
        <f t="shared" si="52"/>
        <v>9999</v>
      </c>
      <c r="AK618" s="27">
        <f t="shared" si="53"/>
        <v>9999</v>
      </c>
      <c r="AL618" s="27">
        <f t="shared" si="54"/>
        <v>9999</v>
      </c>
      <c r="AM618" s="27">
        <f t="shared" si="55"/>
        <v>9999</v>
      </c>
    </row>
    <row r="619" spans="1:39" ht="35.1" customHeight="1">
      <c r="A619" s="119" t="s">
        <v>937</v>
      </c>
      <c r="B619" s="119" t="s">
        <v>4489</v>
      </c>
      <c r="C619" s="119" t="s">
        <v>655</v>
      </c>
      <c r="D619" s="119" t="s">
        <v>19</v>
      </c>
      <c r="E619" s="119" t="s">
        <v>12</v>
      </c>
      <c r="F619" s="121">
        <v>2</v>
      </c>
      <c r="G619" s="121">
        <v>3</v>
      </c>
      <c r="H619" s="121">
        <v>0</v>
      </c>
      <c r="I619" s="119" t="s">
        <v>655</v>
      </c>
      <c r="J619" s="119"/>
      <c r="K619" s="119" t="s">
        <v>3987</v>
      </c>
      <c r="L619" s="119"/>
      <c r="M619" s="119" t="s">
        <v>655</v>
      </c>
      <c r="N619" s="119" t="s">
        <v>3988</v>
      </c>
      <c r="O619" s="119" t="s">
        <v>3989</v>
      </c>
      <c r="P619" s="119"/>
      <c r="AF619" s="27">
        <f t="shared" si="48"/>
        <v>0</v>
      </c>
      <c r="AG619" s="27">
        <f t="shared" si="49"/>
        <v>0</v>
      </c>
      <c r="AH619" s="27">
        <f t="shared" si="50"/>
        <v>0</v>
      </c>
      <c r="AI619" s="27">
        <f t="shared" si="51"/>
        <v>0</v>
      </c>
      <c r="AJ619" s="27">
        <f t="shared" si="52"/>
        <v>9999</v>
      </c>
      <c r="AK619" s="27">
        <f t="shared" si="53"/>
        <v>9999</v>
      </c>
      <c r="AL619" s="27">
        <f t="shared" si="54"/>
        <v>9999</v>
      </c>
      <c r="AM619" s="27">
        <f t="shared" si="55"/>
        <v>9999</v>
      </c>
    </row>
    <row r="620" spans="1:39" ht="35.1" customHeight="1">
      <c r="A620" s="119" t="s">
        <v>937</v>
      </c>
      <c r="B620" s="119" t="s">
        <v>4490</v>
      </c>
      <c r="C620" s="119" t="s">
        <v>2199</v>
      </c>
      <c r="D620" s="119" t="s">
        <v>19</v>
      </c>
      <c r="E620" s="119" t="s">
        <v>12</v>
      </c>
      <c r="F620" s="121">
        <v>3</v>
      </c>
      <c r="G620" s="121">
        <v>2</v>
      </c>
      <c r="H620" s="121">
        <v>0</v>
      </c>
      <c r="I620" s="119" t="s">
        <v>2199</v>
      </c>
      <c r="J620" s="119"/>
      <c r="K620" s="119" t="s">
        <v>4491</v>
      </c>
      <c r="L620" s="119"/>
      <c r="M620" s="119" t="s">
        <v>2199</v>
      </c>
      <c r="N620" s="119" t="s">
        <v>4492</v>
      </c>
      <c r="O620" s="119"/>
      <c r="P620" s="119"/>
      <c r="AF620" s="27">
        <f t="shared" si="48"/>
        <v>0</v>
      </c>
      <c r="AG620" s="27">
        <f t="shared" si="49"/>
        <v>0</v>
      </c>
      <c r="AH620" s="27">
        <f t="shared" si="50"/>
        <v>0</v>
      </c>
      <c r="AI620" s="27">
        <f t="shared" si="51"/>
        <v>0</v>
      </c>
      <c r="AJ620" s="27">
        <f t="shared" si="52"/>
        <v>9999</v>
      </c>
      <c r="AK620" s="27">
        <f t="shared" si="53"/>
        <v>9999</v>
      </c>
      <c r="AL620" s="27">
        <f t="shared" si="54"/>
        <v>9999</v>
      </c>
      <c r="AM620" s="27">
        <f t="shared" si="55"/>
        <v>9999</v>
      </c>
    </row>
    <row r="621" spans="1:39" ht="35.1" customHeight="1">
      <c r="A621" s="119" t="s">
        <v>937</v>
      </c>
      <c r="B621" s="119" t="s">
        <v>4493</v>
      </c>
      <c r="C621" s="119" t="s">
        <v>586</v>
      </c>
      <c r="D621" s="119" t="s">
        <v>19</v>
      </c>
      <c r="E621" s="119" t="s">
        <v>12</v>
      </c>
      <c r="F621" s="121">
        <v>4</v>
      </c>
      <c r="G621" s="121">
        <v>2</v>
      </c>
      <c r="H621" s="121">
        <v>0</v>
      </c>
      <c r="I621" s="119" t="s">
        <v>586</v>
      </c>
      <c r="J621" s="119"/>
      <c r="K621" s="119" t="s">
        <v>4494</v>
      </c>
      <c r="L621" s="119"/>
      <c r="M621" s="119" t="s">
        <v>586</v>
      </c>
      <c r="N621" s="119"/>
      <c r="O621" s="119"/>
      <c r="P621" s="119"/>
      <c r="AF621" s="27">
        <f t="shared" si="48"/>
        <v>0</v>
      </c>
      <c r="AG621" s="27">
        <f t="shared" si="49"/>
        <v>0</v>
      </c>
      <c r="AH621" s="27">
        <f t="shared" si="50"/>
        <v>0</v>
      </c>
      <c r="AI621" s="27">
        <f t="shared" si="51"/>
        <v>0</v>
      </c>
      <c r="AJ621" s="27">
        <f t="shared" si="52"/>
        <v>9999</v>
      </c>
      <c r="AK621" s="27">
        <f t="shared" si="53"/>
        <v>9999</v>
      </c>
      <c r="AL621" s="27">
        <f t="shared" si="54"/>
        <v>9999</v>
      </c>
      <c r="AM621" s="27">
        <f t="shared" si="55"/>
        <v>9999</v>
      </c>
    </row>
    <row r="622" spans="1:39" ht="35.1" customHeight="1">
      <c r="A622" s="119" t="s">
        <v>937</v>
      </c>
      <c r="B622" s="119" t="s">
        <v>4495</v>
      </c>
      <c r="C622" s="119" t="s">
        <v>4496</v>
      </c>
      <c r="D622" s="119" t="s">
        <v>19</v>
      </c>
      <c r="E622" s="119" t="s">
        <v>3571</v>
      </c>
      <c r="F622" s="121">
        <v>5</v>
      </c>
      <c r="G622" s="121">
        <v>0</v>
      </c>
      <c r="H622" s="121">
        <v>0</v>
      </c>
      <c r="I622" s="119"/>
      <c r="J622" s="119"/>
      <c r="K622" s="119"/>
      <c r="L622" s="119"/>
      <c r="M622" s="119"/>
      <c r="N622" s="119"/>
      <c r="O622" s="119"/>
      <c r="P622" s="119"/>
      <c r="AF622" s="27">
        <f t="shared" si="48"/>
        <v>0</v>
      </c>
      <c r="AG622" s="27">
        <f t="shared" si="49"/>
        <v>0</v>
      </c>
      <c r="AH622" s="27">
        <f t="shared" si="50"/>
        <v>0</v>
      </c>
      <c r="AI622" s="27">
        <f t="shared" si="51"/>
        <v>0</v>
      </c>
      <c r="AJ622" s="27">
        <f t="shared" si="52"/>
        <v>9999</v>
      </c>
      <c r="AK622" s="27">
        <f t="shared" si="53"/>
        <v>9999</v>
      </c>
      <c r="AL622" s="27">
        <f t="shared" si="54"/>
        <v>9999</v>
      </c>
      <c r="AM622" s="27">
        <f t="shared" si="55"/>
        <v>9999</v>
      </c>
    </row>
    <row r="623" spans="1:39" ht="35.1" customHeight="1">
      <c r="A623" s="119" t="s">
        <v>937</v>
      </c>
      <c r="B623" s="119" t="s">
        <v>4497</v>
      </c>
      <c r="C623" s="119" t="s">
        <v>561</v>
      </c>
      <c r="D623" s="119" t="s">
        <v>14</v>
      </c>
      <c r="E623" s="119" t="s">
        <v>12</v>
      </c>
      <c r="F623" s="121">
        <v>1</v>
      </c>
      <c r="G623" s="121">
        <v>0</v>
      </c>
      <c r="H623" s="121">
        <v>3</v>
      </c>
      <c r="I623" s="119"/>
      <c r="J623" s="119" t="s">
        <v>561</v>
      </c>
      <c r="K623" s="119"/>
      <c r="L623" s="119" t="s">
        <v>3850</v>
      </c>
      <c r="M623" s="119" t="s">
        <v>561</v>
      </c>
      <c r="N623" s="119"/>
      <c r="O623" s="119"/>
      <c r="P623" s="119"/>
      <c r="AF623" s="27">
        <f t="shared" si="48"/>
        <v>0</v>
      </c>
      <c r="AG623" s="27">
        <f t="shared" si="49"/>
        <v>0</v>
      </c>
      <c r="AH623" s="27">
        <f t="shared" si="50"/>
        <v>0</v>
      </c>
      <c r="AI623" s="27">
        <f t="shared" si="51"/>
        <v>0</v>
      </c>
      <c r="AJ623" s="27">
        <f t="shared" si="52"/>
        <v>9999</v>
      </c>
      <c r="AK623" s="27">
        <f t="shared" si="53"/>
        <v>9999</v>
      </c>
      <c r="AL623" s="27">
        <f t="shared" si="54"/>
        <v>9999</v>
      </c>
      <c r="AM623" s="27">
        <f t="shared" si="55"/>
        <v>9999</v>
      </c>
    </row>
    <row r="624" spans="1:39" ht="35.1" customHeight="1">
      <c r="A624" s="119" t="s">
        <v>937</v>
      </c>
      <c r="B624" s="119" t="s">
        <v>4498</v>
      </c>
      <c r="C624" s="119" t="s">
        <v>429</v>
      </c>
      <c r="D624" s="119" t="s">
        <v>14</v>
      </c>
      <c r="E624" s="119" t="s">
        <v>12</v>
      </c>
      <c r="F624" s="121">
        <v>2</v>
      </c>
      <c r="G624" s="121">
        <v>0</v>
      </c>
      <c r="H624" s="121">
        <v>3</v>
      </c>
      <c r="I624" s="119"/>
      <c r="J624" s="119" t="s">
        <v>429</v>
      </c>
      <c r="K624" s="119"/>
      <c r="L624" s="119" t="s">
        <v>3563</v>
      </c>
      <c r="M624" s="119" t="s">
        <v>429</v>
      </c>
      <c r="N624" s="119" t="s">
        <v>3564</v>
      </c>
      <c r="O624" s="119"/>
      <c r="P624" s="119"/>
      <c r="AF624" s="27">
        <f t="shared" si="48"/>
        <v>0</v>
      </c>
      <c r="AG624" s="27">
        <f t="shared" si="49"/>
        <v>0</v>
      </c>
      <c r="AH624" s="27">
        <f t="shared" si="50"/>
        <v>0</v>
      </c>
      <c r="AI624" s="27">
        <f t="shared" si="51"/>
        <v>0</v>
      </c>
      <c r="AJ624" s="27">
        <f t="shared" si="52"/>
        <v>9999</v>
      </c>
      <c r="AK624" s="27">
        <f t="shared" si="53"/>
        <v>9999</v>
      </c>
      <c r="AL624" s="27">
        <f t="shared" si="54"/>
        <v>9999</v>
      </c>
      <c r="AM624" s="27">
        <f t="shared" si="55"/>
        <v>9999</v>
      </c>
    </row>
    <row r="625" spans="1:39" ht="35.1" customHeight="1">
      <c r="A625" s="119" t="s">
        <v>937</v>
      </c>
      <c r="B625" s="119" t="s">
        <v>4499</v>
      </c>
      <c r="C625" s="119" t="s">
        <v>802</v>
      </c>
      <c r="D625" s="119" t="s">
        <v>14</v>
      </c>
      <c r="E625" s="119" t="s">
        <v>12</v>
      </c>
      <c r="F625" s="121">
        <v>3</v>
      </c>
      <c r="G625" s="121">
        <v>0</v>
      </c>
      <c r="H625" s="121">
        <v>2</v>
      </c>
      <c r="I625" s="119"/>
      <c r="J625" s="119" t="s">
        <v>802</v>
      </c>
      <c r="K625" s="119"/>
      <c r="L625" s="119" t="s">
        <v>4249</v>
      </c>
      <c r="M625" s="119" t="s">
        <v>802</v>
      </c>
      <c r="N625" s="119" t="s">
        <v>3836</v>
      </c>
      <c r="O625" s="119"/>
      <c r="P625" s="119"/>
      <c r="AF625" s="27">
        <f t="shared" si="48"/>
        <v>0</v>
      </c>
      <c r="AG625" s="27">
        <f t="shared" si="49"/>
        <v>0</v>
      </c>
      <c r="AH625" s="27">
        <f t="shared" si="50"/>
        <v>0</v>
      </c>
      <c r="AI625" s="27">
        <f t="shared" si="51"/>
        <v>0</v>
      </c>
      <c r="AJ625" s="27">
        <f t="shared" si="52"/>
        <v>9999</v>
      </c>
      <c r="AK625" s="27">
        <f t="shared" si="53"/>
        <v>9999</v>
      </c>
      <c r="AL625" s="27">
        <f t="shared" si="54"/>
        <v>9999</v>
      </c>
      <c r="AM625" s="27">
        <f t="shared" si="55"/>
        <v>9999</v>
      </c>
    </row>
    <row r="626" spans="1:39" ht="35.1" customHeight="1">
      <c r="A626" s="119" t="s">
        <v>937</v>
      </c>
      <c r="B626" s="119" t="s">
        <v>4500</v>
      </c>
      <c r="C626" s="119" t="s">
        <v>946</v>
      </c>
      <c r="D626" s="119" t="s">
        <v>14</v>
      </c>
      <c r="E626" s="119" t="s">
        <v>12</v>
      </c>
      <c r="F626" s="121">
        <v>4</v>
      </c>
      <c r="G626" s="121">
        <v>0</v>
      </c>
      <c r="H626" s="121">
        <v>2</v>
      </c>
      <c r="I626" s="119"/>
      <c r="J626" s="119" t="s">
        <v>946</v>
      </c>
      <c r="K626" s="119"/>
      <c r="L626" s="119" t="s">
        <v>4501</v>
      </c>
      <c r="M626" s="119" t="s">
        <v>946</v>
      </c>
      <c r="N626" s="119"/>
      <c r="O626" s="119"/>
      <c r="P626" s="119"/>
      <c r="AF626" s="27">
        <f t="shared" si="48"/>
        <v>0</v>
      </c>
      <c r="AG626" s="27">
        <f t="shared" si="49"/>
        <v>0</v>
      </c>
      <c r="AH626" s="27">
        <f t="shared" si="50"/>
        <v>0</v>
      </c>
      <c r="AI626" s="27">
        <f t="shared" si="51"/>
        <v>0</v>
      </c>
      <c r="AJ626" s="27">
        <f t="shared" si="52"/>
        <v>9999</v>
      </c>
      <c r="AK626" s="27">
        <f t="shared" si="53"/>
        <v>9999</v>
      </c>
      <c r="AL626" s="27">
        <f t="shared" si="54"/>
        <v>9999</v>
      </c>
      <c r="AM626" s="27">
        <f t="shared" si="55"/>
        <v>9999</v>
      </c>
    </row>
    <row r="627" spans="1:39" ht="35.1" customHeight="1">
      <c r="A627" s="119" t="s">
        <v>937</v>
      </c>
      <c r="B627" s="119" t="s">
        <v>4502</v>
      </c>
      <c r="C627" s="119" t="s">
        <v>4503</v>
      </c>
      <c r="D627" s="119" t="s">
        <v>14</v>
      </c>
      <c r="E627" s="119" t="s">
        <v>3571</v>
      </c>
      <c r="F627" s="121">
        <v>5</v>
      </c>
      <c r="G627" s="121">
        <v>0</v>
      </c>
      <c r="H627" s="121">
        <v>0</v>
      </c>
      <c r="I627" s="119"/>
      <c r="J627" s="119"/>
      <c r="K627" s="119"/>
      <c r="L627" s="119"/>
      <c r="M627" s="119"/>
      <c r="N627" s="119"/>
      <c r="O627" s="119"/>
      <c r="P627" s="119"/>
      <c r="AF627" s="27">
        <f t="shared" si="48"/>
        <v>0</v>
      </c>
      <c r="AG627" s="27">
        <f t="shared" si="49"/>
        <v>0</v>
      </c>
      <c r="AH627" s="27">
        <f t="shared" si="50"/>
        <v>0</v>
      </c>
      <c r="AI627" s="27">
        <f t="shared" si="51"/>
        <v>0</v>
      </c>
      <c r="AJ627" s="27">
        <f t="shared" si="52"/>
        <v>9999</v>
      </c>
      <c r="AK627" s="27">
        <f t="shared" si="53"/>
        <v>9999</v>
      </c>
      <c r="AL627" s="27">
        <f t="shared" si="54"/>
        <v>9999</v>
      </c>
      <c r="AM627" s="27">
        <f t="shared" si="55"/>
        <v>9999</v>
      </c>
    </row>
    <row r="628" spans="1:39" ht="35.1" customHeight="1">
      <c r="A628" s="119" t="s">
        <v>948</v>
      </c>
      <c r="B628" s="119" t="s">
        <v>4504</v>
      </c>
      <c r="C628" s="119" t="s">
        <v>902</v>
      </c>
      <c r="D628" s="119" t="s">
        <v>19</v>
      </c>
      <c r="E628" s="119" t="s">
        <v>12</v>
      </c>
      <c r="F628" s="121">
        <v>1</v>
      </c>
      <c r="G628" s="121">
        <v>3</v>
      </c>
      <c r="H628" s="121">
        <v>0</v>
      </c>
      <c r="I628" s="119" t="s">
        <v>902</v>
      </c>
      <c r="J628" s="119"/>
      <c r="K628" s="119" t="s">
        <v>4406</v>
      </c>
      <c r="L628" s="119"/>
      <c r="M628" s="119" t="s">
        <v>902</v>
      </c>
      <c r="N628" s="119" t="s">
        <v>2576</v>
      </c>
      <c r="O628" s="119" t="s">
        <v>3658</v>
      </c>
      <c r="P628" s="119"/>
      <c r="AF628" s="27">
        <f t="shared" si="48"/>
        <v>0</v>
      </c>
      <c r="AG628" s="27">
        <f t="shared" si="49"/>
        <v>0</v>
      </c>
      <c r="AH628" s="27">
        <f t="shared" si="50"/>
        <v>0</v>
      </c>
      <c r="AI628" s="27">
        <f t="shared" si="51"/>
        <v>0</v>
      </c>
      <c r="AJ628" s="27">
        <f t="shared" si="52"/>
        <v>9999</v>
      </c>
      <c r="AK628" s="27">
        <f t="shared" si="53"/>
        <v>9999</v>
      </c>
      <c r="AL628" s="27">
        <f t="shared" si="54"/>
        <v>9999</v>
      </c>
      <c r="AM628" s="27">
        <f t="shared" si="55"/>
        <v>9999</v>
      </c>
    </row>
    <row r="629" spans="1:39" ht="35.1" customHeight="1">
      <c r="A629" s="119" t="s">
        <v>948</v>
      </c>
      <c r="B629" s="119" t="s">
        <v>4505</v>
      </c>
      <c r="C629" s="119" t="s">
        <v>960</v>
      </c>
      <c r="D629" s="119" t="s">
        <v>19</v>
      </c>
      <c r="E629" s="119" t="s">
        <v>12</v>
      </c>
      <c r="F629" s="121">
        <v>2</v>
      </c>
      <c r="G629" s="121">
        <v>3</v>
      </c>
      <c r="H629" s="121">
        <v>0</v>
      </c>
      <c r="I629" s="119" t="s">
        <v>960</v>
      </c>
      <c r="J629" s="119"/>
      <c r="K629" s="119" t="s">
        <v>4506</v>
      </c>
      <c r="L629" s="119"/>
      <c r="M629" s="119" t="s">
        <v>960</v>
      </c>
      <c r="N629" s="119" t="s">
        <v>4507</v>
      </c>
      <c r="O629" s="119"/>
      <c r="P629" s="119"/>
      <c r="AF629" s="27">
        <f t="shared" si="48"/>
        <v>0</v>
      </c>
      <c r="AG629" s="27">
        <f t="shared" si="49"/>
        <v>0</v>
      </c>
      <c r="AH629" s="27">
        <f t="shared" si="50"/>
        <v>0</v>
      </c>
      <c r="AI629" s="27">
        <f t="shared" si="51"/>
        <v>0</v>
      </c>
      <c r="AJ629" s="27">
        <f t="shared" si="52"/>
        <v>9999</v>
      </c>
      <c r="AK629" s="27">
        <f t="shared" si="53"/>
        <v>9999</v>
      </c>
      <c r="AL629" s="27">
        <f t="shared" si="54"/>
        <v>9999</v>
      </c>
      <c r="AM629" s="27">
        <f t="shared" si="55"/>
        <v>9999</v>
      </c>
    </row>
    <row r="630" spans="1:39" ht="35.1" customHeight="1">
      <c r="A630" s="119" t="s">
        <v>948</v>
      </c>
      <c r="B630" s="119" t="s">
        <v>4508</v>
      </c>
      <c r="C630" s="119" t="s">
        <v>1643</v>
      </c>
      <c r="D630" s="119" t="s">
        <v>19</v>
      </c>
      <c r="E630" s="119" t="s">
        <v>12</v>
      </c>
      <c r="F630" s="121">
        <v>3</v>
      </c>
      <c r="G630" s="121">
        <v>2</v>
      </c>
      <c r="H630" s="121">
        <v>0</v>
      </c>
      <c r="I630" s="119" t="s">
        <v>1643</v>
      </c>
      <c r="J630" s="119"/>
      <c r="K630" s="119" t="s">
        <v>4509</v>
      </c>
      <c r="L630" s="119"/>
      <c r="M630" s="119" t="s">
        <v>1643</v>
      </c>
      <c r="N630" s="119"/>
      <c r="O630" s="119"/>
      <c r="P630" s="119"/>
      <c r="AF630" s="27">
        <f t="shared" si="48"/>
        <v>0</v>
      </c>
      <c r="AG630" s="27">
        <f t="shared" si="49"/>
        <v>0</v>
      </c>
      <c r="AH630" s="27">
        <f t="shared" si="50"/>
        <v>0</v>
      </c>
      <c r="AI630" s="27">
        <f t="shared" si="51"/>
        <v>0</v>
      </c>
      <c r="AJ630" s="27">
        <f t="shared" si="52"/>
        <v>9999</v>
      </c>
      <c r="AK630" s="27">
        <f t="shared" si="53"/>
        <v>9999</v>
      </c>
      <c r="AL630" s="27">
        <f t="shared" si="54"/>
        <v>9999</v>
      </c>
      <c r="AM630" s="27">
        <f t="shared" si="55"/>
        <v>9999</v>
      </c>
    </row>
    <row r="631" spans="1:39" ht="35.1" customHeight="1">
      <c r="A631" s="119" t="s">
        <v>948</v>
      </c>
      <c r="B631" s="119" t="s">
        <v>4510</v>
      </c>
      <c r="C631" s="119" t="s">
        <v>2200</v>
      </c>
      <c r="D631" s="119" t="s">
        <v>19</v>
      </c>
      <c r="E631" s="119" t="s">
        <v>12</v>
      </c>
      <c r="F631" s="121">
        <v>4</v>
      </c>
      <c r="G631" s="121">
        <v>2</v>
      </c>
      <c r="H631" s="121">
        <v>0</v>
      </c>
      <c r="I631" s="119" t="s">
        <v>2200</v>
      </c>
      <c r="J631" s="119"/>
      <c r="K631" s="119" t="s">
        <v>4511</v>
      </c>
      <c r="L631" s="119"/>
      <c r="M631" s="119" t="s">
        <v>2200</v>
      </c>
      <c r="N631" s="119"/>
      <c r="O631" s="119"/>
      <c r="P631" s="119"/>
      <c r="AF631" s="27">
        <f t="shared" si="48"/>
        <v>0</v>
      </c>
      <c r="AG631" s="27">
        <f t="shared" si="49"/>
        <v>0</v>
      </c>
      <c r="AH631" s="27">
        <f t="shared" si="50"/>
        <v>0</v>
      </c>
      <c r="AI631" s="27">
        <f t="shared" si="51"/>
        <v>0</v>
      </c>
      <c r="AJ631" s="27">
        <f t="shared" si="52"/>
        <v>9999</v>
      </c>
      <c r="AK631" s="27">
        <f t="shared" si="53"/>
        <v>9999</v>
      </c>
      <c r="AL631" s="27">
        <f t="shared" si="54"/>
        <v>9999</v>
      </c>
      <c r="AM631" s="27">
        <f t="shared" si="55"/>
        <v>9999</v>
      </c>
    </row>
    <row r="632" spans="1:39" ht="35.1" customHeight="1">
      <c r="A632" s="119" t="s">
        <v>948</v>
      </c>
      <c r="B632" s="119" t="s">
        <v>4512</v>
      </c>
      <c r="C632" s="119" t="s">
        <v>4513</v>
      </c>
      <c r="D632" s="119" t="s">
        <v>19</v>
      </c>
      <c r="E632" s="119" t="s">
        <v>3571</v>
      </c>
      <c r="F632" s="121">
        <v>5</v>
      </c>
      <c r="G632" s="121">
        <v>0</v>
      </c>
      <c r="H632" s="121">
        <v>0</v>
      </c>
      <c r="I632" s="119"/>
      <c r="J632" s="119"/>
      <c r="K632" s="119"/>
      <c r="L632" s="119"/>
      <c r="M632" s="119"/>
      <c r="N632" s="119"/>
      <c r="O632" s="119"/>
      <c r="P632" s="119"/>
      <c r="AF632" s="27">
        <f t="shared" si="48"/>
        <v>0</v>
      </c>
      <c r="AG632" s="27">
        <f t="shared" si="49"/>
        <v>0</v>
      </c>
      <c r="AH632" s="27">
        <f t="shared" si="50"/>
        <v>0</v>
      </c>
      <c r="AI632" s="27">
        <f t="shared" si="51"/>
        <v>0</v>
      </c>
      <c r="AJ632" s="27">
        <f t="shared" si="52"/>
        <v>9999</v>
      </c>
      <c r="AK632" s="27">
        <f t="shared" si="53"/>
        <v>9999</v>
      </c>
      <c r="AL632" s="27">
        <f t="shared" si="54"/>
        <v>9999</v>
      </c>
      <c r="AM632" s="27">
        <f t="shared" si="55"/>
        <v>9999</v>
      </c>
    </row>
    <row r="633" spans="1:39" ht="35.1" customHeight="1">
      <c r="A633" s="119" t="s">
        <v>948</v>
      </c>
      <c r="B633" s="119" t="s">
        <v>4514</v>
      </c>
      <c r="C633" s="119" t="s">
        <v>534</v>
      </c>
      <c r="D633" s="119" t="s">
        <v>14</v>
      </c>
      <c r="E633" s="119" t="s">
        <v>12</v>
      </c>
      <c r="F633" s="121">
        <v>1</v>
      </c>
      <c r="G633" s="121">
        <v>0</v>
      </c>
      <c r="H633" s="121">
        <v>3</v>
      </c>
      <c r="I633" s="119"/>
      <c r="J633" s="119" t="s">
        <v>534</v>
      </c>
      <c r="K633" s="119"/>
      <c r="L633" s="119" t="s">
        <v>3807</v>
      </c>
      <c r="M633" s="119" t="s">
        <v>534</v>
      </c>
      <c r="N633" s="119"/>
      <c r="O633" s="119"/>
      <c r="P633" s="119"/>
      <c r="AF633" s="27">
        <f t="shared" si="48"/>
        <v>0</v>
      </c>
      <c r="AG633" s="27">
        <f t="shared" si="49"/>
        <v>0</v>
      </c>
      <c r="AH633" s="27">
        <f t="shared" si="50"/>
        <v>0</v>
      </c>
      <c r="AI633" s="27">
        <f t="shared" si="51"/>
        <v>0</v>
      </c>
      <c r="AJ633" s="27">
        <f t="shared" si="52"/>
        <v>9999</v>
      </c>
      <c r="AK633" s="27">
        <f t="shared" si="53"/>
        <v>9999</v>
      </c>
      <c r="AL633" s="27">
        <f t="shared" si="54"/>
        <v>9999</v>
      </c>
      <c r="AM633" s="27">
        <f t="shared" si="55"/>
        <v>9999</v>
      </c>
    </row>
    <row r="634" spans="1:39" ht="35.1" customHeight="1">
      <c r="A634" s="119" t="s">
        <v>948</v>
      </c>
      <c r="B634" s="119" t="s">
        <v>4515</v>
      </c>
      <c r="C634" s="119" t="s">
        <v>957</v>
      </c>
      <c r="D634" s="119" t="s">
        <v>14</v>
      </c>
      <c r="E634" s="119" t="s">
        <v>12</v>
      </c>
      <c r="F634" s="121">
        <v>2</v>
      </c>
      <c r="G634" s="121">
        <v>0</v>
      </c>
      <c r="H634" s="121">
        <v>3</v>
      </c>
      <c r="I634" s="119"/>
      <c r="J634" s="119" t="s">
        <v>957</v>
      </c>
      <c r="K634" s="119"/>
      <c r="L634" s="119" t="s">
        <v>4516</v>
      </c>
      <c r="M634" s="119" t="s">
        <v>957</v>
      </c>
      <c r="N634" s="119"/>
      <c r="O634" s="119"/>
      <c r="P634" s="119"/>
      <c r="AF634" s="27">
        <f t="shared" si="48"/>
        <v>0</v>
      </c>
      <c r="AG634" s="27">
        <f t="shared" si="49"/>
        <v>0</v>
      </c>
      <c r="AH634" s="27">
        <f t="shared" si="50"/>
        <v>0</v>
      </c>
      <c r="AI634" s="27">
        <f t="shared" si="51"/>
        <v>0</v>
      </c>
      <c r="AJ634" s="27">
        <f t="shared" si="52"/>
        <v>9999</v>
      </c>
      <c r="AK634" s="27">
        <f t="shared" si="53"/>
        <v>9999</v>
      </c>
      <c r="AL634" s="27">
        <f t="shared" si="54"/>
        <v>9999</v>
      </c>
      <c r="AM634" s="27">
        <f t="shared" si="55"/>
        <v>9999</v>
      </c>
    </row>
    <row r="635" spans="1:39" ht="35.1" customHeight="1">
      <c r="A635" s="119" t="s">
        <v>948</v>
      </c>
      <c r="B635" s="119" t="s">
        <v>4517</v>
      </c>
      <c r="C635" s="119" t="s">
        <v>958</v>
      </c>
      <c r="D635" s="119" t="s">
        <v>14</v>
      </c>
      <c r="E635" s="119" t="s">
        <v>12</v>
      </c>
      <c r="F635" s="121">
        <v>3</v>
      </c>
      <c r="G635" s="121">
        <v>0</v>
      </c>
      <c r="H635" s="121">
        <v>2</v>
      </c>
      <c r="I635" s="119"/>
      <c r="J635" s="119" t="s">
        <v>958</v>
      </c>
      <c r="K635" s="119"/>
      <c r="L635" s="119" t="s">
        <v>4518</v>
      </c>
      <c r="M635" s="119" t="s">
        <v>958</v>
      </c>
      <c r="N635" s="119" t="s">
        <v>4519</v>
      </c>
      <c r="O635" s="119"/>
      <c r="P635" s="119"/>
      <c r="AF635" s="27">
        <f t="shared" si="48"/>
        <v>0</v>
      </c>
      <c r="AG635" s="27">
        <f t="shared" si="49"/>
        <v>0</v>
      </c>
      <c r="AH635" s="27">
        <f t="shared" si="50"/>
        <v>0</v>
      </c>
      <c r="AI635" s="27">
        <f t="shared" si="51"/>
        <v>0</v>
      </c>
      <c r="AJ635" s="27">
        <f t="shared" si="52"/>
        <v>9999</v>
      </c>
      <c r="AK635" s="27">
        <f t="shared" si="53"/>
        <v>9999</v>
      </c>
      <c r="AL635" s="27">
        <f t="shared" si="54"/>
        <v>9999</v>
      </c>
      <c r="AM635" s="27">
        <f t="shared" si="55"/>
        <v>9999</v>
      </c>
    </row>
    <row r="636" spans="1:39" ht="35.1" customHeight="1">
      <c r="A636" s="119" t="s">
        <v>948</v>
      </c>
      <c r="B636" s="119" t="s">
        <v>4520</v>
      </c>
      <c r="C636" s="119" t="s">
        <v>959</v>
      </c>
      <c r="D636" s="119" t="s">
        <v>14</v>
      </c>
      <c r="E636" s="119" t="s">
        <v>12</v>
      </c>
      <c r="F636" s="121">
        <v>4</v>
      </c>
      <c r="G636" s="121">
        <v>0</v>
      </c>
      <c r="H636" s="121">
        <v>2</v>
      </c>
      <c r="I636" s="119"/>
      <c r="J636" s="119" t="s">
        <v>959</v>
      </c>
      <c r="K636" s="119"/>
      <c r="L636" s="119" t="s">
        <v>4521</v>
      </c>
      <c r="M636" s="119" t="s">
        <v>959</v>
      </c>
      <c r="N636" s="119" t="s">
        <v>4522</v>
      </c>
      <c r="O636" s="119"/>
      <c r="P636" s="119"/>
      <c r="AF636" s="27">
        <f t="shared" ref="AF636:AF699" si="56">IF(AND($A636=$B$20,$D636="PRO",$E636="POS"),IF(SUMPRODUCT(--($M636:$AE636&lt;&gt;""),--(((ISNUMBER(SEARCH($M636:$AE636,$B$5)))+(ISNUMBER(SEARCH(SUBSTITUTE($M636:$AE636," ",""),SUBSTITUTE($B$5," ","")))))&gt;0))&gt;0,$G636,0),0)</f>
        <v>0</v>
      </c>
      <c r="AG636" s="27">
        <f t="shared" ref="AG636:AG699" si="57">IF(AND($A636=$B$20,$D636="PRO",$E636="POS"),IF(SUMPRODUCT(--($M636:$AE636&lt;&gt;""),--(((ISNUMBER(SEARCH($M636:$AE636,$B$5&amp;" "&amp;$B$10)))+(ISNUMBER(SEARCH(SUBSTITUTE($M636:$AE636," ",""),SUBSTITUTE($B$5&amp;" "&amp;$B$10," ","")))))&gt;0))&gt;0,$G636,0),0)</f>
        <v>0</v>
      </c>
      <c r="AH636" s="27">
        <f t="shared" ref="AH636:AH699" si="58">IF(AND($A636=$B$20,$D636="CFA",$E636="POS"),IF(SUMPRODUCT(--($M636:$AE636&lt;&gt;""),--(((ISNUMBER(SEARCH($M636:$AE636,$D$5)))+(ISNUMBER(SEARCH(SUBSTITUTE($M636:$AE636," ",""),SUBSTITUTE($D$5," ","")))))&gt;0))&gt;0,$H636,0),0)</f>
        <v>0</v>
      </c>
      <c r="AI636" s="27">
        <f t="shared" ref="AI636:AI699" si="59">IF(AND($A636=$B$20,$D636="CFA",$E636="POS"),IF(SUMPRODUCT(--($M636:$AE636&lt;&gt;""),--(((ISNUMBER(SEARCH($M636:$AE636,$D$5&amp;" "&amp;$D$10)))+(ISNUMBER(SEARCH(SUBSTITUTE($M636:$AE636," ",""),SUBSTITUTE($D$5&amp;" "&amp;$D$10," ","")))))&gt;0))&gt;0,$H636,0),0)</f>
        <v>0</v>
      </c>
      <c r="AJ636" s="27">
        <f t="shared" ref="AJ636:AJ699" si="60">IF(AND($A636=$B$20,$D636="PRO",$E636="POS",$AF636=0),$F636,9999)</f>
        <v>9999</v>
      </c>
      <c r="AK636" s="27">
        <f t="shared" ref="AK636:AK699" si="61">IF(AND($A636=$B$20,$D636="PRO",$E636="POS",$AG636=0),$F636,9999)</f>
        <v>9999</v>
      </c>
      <c r="AL636" s="27">
        <f t="shared" ref="AL636:AL699" si="62">IF(AND($A636=$B$20,$D636="CFA",$E636="POS",$AH636=0),$F636,9999)</f>
        <v>9999</v>
      </c>
      <c r="AM636" s="27">
        <f t="shared" ref="AM636:AM699" si="63">IF(AND($A636=$B$20,$D636="CFA",$E636="POS",$AI636=0),$F636,9999)</f>
        <v>9999</v>
      </c>
    </row>
    <row r="637" spans="1:39" ht="35.1" customHeight="1">
      <c r="A637" s="119" t="s">
        <v>948</v>
      </c>
      <c r="B637" s="119" t="s">
        <v>4523</v>
      </c>
      <c r="C637" s="119" t="s">
        <v>4524</v>
      </c>
      <c r="D637" s="119" t="s">
        <v>14</v>
      </c>
      <c r="E637" s="119" t="s">
        <v>3571</v>
      </c>
      <c r="F637" s="121">
        <v>5</v>
      </c>
      <c r="G637" s="121">
        <v>0</v>
      </c>
      <c r="H637" s="121">
        <v>0</v>
      </c>
      <c r="I637" s="119"/>
      <c r="J637" s="119"/>
      <c r="K637" s="119"/>
      <c r="L637" s="119"/>
      <c r="M637" s="119"/>
      <c r="N637" s="119"/>
      <c r="O637" s="119"/>
      <c r="P637" s="119"/>
      <c r="AF637" s="27">
        <f t="shared" si="56"/>
        <v>0</v>
      </c>
      <c r="AG637" s="27">
        <f t="shared" si="57"/>
        <v>0</v>
      </c>
      <c r="AH637" s="27">
        <f t="shared" si="58"/>
        <v>0</v>
      </c>
      <c r="AI637" s="27">
        <f t="shared" si="59"/>
        <v>0</v>
      </c>
      <c r="AJ637" s="27">
        <f t="shared" si="60"/>
        <v>9999</v>
      </c>
      <c r="AK637" s="27">
        <f t="shared" si="61"/>
        <v>9999</v>
      </c>
      <c r="AL637" s="27">
        <f t="shared" si="62"/>
        <v>9999</v>
      </c>
      <c r="AM637" s="27">
        <f t="shared" si="63"/>
        <v>9999</v>
      </c>
    </row>
    <row r="638" spans="1:39" ht="35.1" customHeight="1">
      <c r="A638" s="119" t="s">
        <v>961</v>
      </c>
      <c r="B638" s="119" t="s">
        <v>4525</v>
      </c>
      <c r="C638" s="119" t="s">
        <v>67</v>
      </c>
      <c r="D638" s="119" t="s">
        <v>19</v>
      </c>
      <c r="E638" s="119" t="s">
        <v>12</v>
      </c>
      <c r="F638" s="121">
        <v>1</v>
      </c>
      <c r="G638" s="121">
        <v>3</v>
      </c>
      <c r="H638" s="121">
        <v>0</v>
      </c>
      <c r="I638" s="119" t="s">
        <v>67</v>
      </c>
      <c r="J638" s="119"/>
      <c r="K638" s="119" t="s">
        <v>4239</v>
      </c>
      <c r="L638" s="119"/>
      <c r="M638" s="119" t="s">
        <v>67</v>
      </c>
      <c r="N638" s="119"/>
      <c r="O638" s="119"/>
      <c r="P638" s="119"/>
      <c r="AF638" s="27">
        <f t="shared" si="56"/>
        <v>0</v>
      </c>
      <c r="AG638" s="27">
        <f t="shared" si="57"/>
        <v>0</v>
      </c>
      <c r="AH638" s="27">
        <f t="shared" si="58"/>
        <v>0</v>
      </c>
      <c r="AI638" s="27">
        <f t="shared" si="59"/>
        <v>0</v>
      </c>
      <c r="AJ638" s="27">
        <f t="shared" si="60"/>
        <v>9999</v>
      </c>
      <c r="AK638" s="27">
        <f t="shared" si="61"/>
        <v>9999</v>
      </c>
      <c r="AL638" s="27">
        <f t="shared" si="62"/>
        <v>9999</v>
      </c>
      <c r="AM638" s="27">
        <f t="shared" si="63"/>
        <v>9999</v>
      </c>
    </row>
    <row r="639" spans="1:39" ht="35.1" customHeight="1">
      <c r="A639" s="119" t="s">
        <v>961</v>
      </c>
      <c r="B639" s="119" t="s">
        <v>4526</v>
      </c>
      <c r="C639" s="119" t="s">
        <v>973</v>
      </c>
      <c r="D639" s="119" t="s">
        <v>19</v>
      </c>
      <c r="E639" s="119" t="s">
        <v>12</v>
      </c>
      <c r="F639" s="121">
        <v>2</v>
      </c>
      <c r="G639" s="121">
        <v>3</v>
      </c>
      <c r="H639" s="121">
        <v>0</v>
      </c>
      <c r="I639" s="119" t="s">
        <v>973</v>
      </c>
      <c r="J639" s="119"/>
      <c r="K639" s="119" t="s">
        <v>4527</v>
      </c>
      <c r="L639" s="119"/>
      <c r="M639" s="119" t="s">
        <v>973</v>
      </c>
      <c r="N639" s="119" t="s">
        <v>4528</v>
      </c>
      <c r="O639" s="119" t="s">
        <v>2578</v>
      </c>
      <c r="P639" s="119" t="s">
        <v>4529</v>
      </c>
      <c r="AF639" s="27">
        <f t="shared" si="56"/>
        <v>0</v>
      </c>
      <c r="AG639" s="27">
        <f t="shared" si="57"/>
        <v>0</v>
      </c>
      <c r="AH639" s="27">
        <f t="shared" si="58"/>
        <v>0</v>
      </c>
      <c r="AI639" s="27">
        <f t="shared" si="59"/>
        <v>0</v>
      </c>
      <c r="AJ639" s="27">
        <f t="shared" si="60"/>
        <v>9999</v>
      </c>
      <c r="AK639" s="27">
        <f t="shared" si="61"/>
        <v>9999</v>
      </c>
      <c r="AL639" s="27">
        <f t="shared" si="62"/>
        <v>9999</v>
      </c>
      <c r="AM639" s="27">
        <f t="shared" si="63"/>
        <v>9999</v>
      </c>
    </row>
    <row r="640" spans="1:39" ht="35.1" customHeight="1">
      <c r="A640" s="119" t="s">
        <v>961</v>
      </c>
      <c r="B640" s="119" t="s">
        <v>4530</v>
      </c>
      <c r="C640" s="119" t="s">
        <v>1263</v>
      </c>
      <c r="D640" s="119" t="s">
        <v>19</v>
      </c>
      <c r="E640" s="119" t="s">
        <v>12</v>
      </c>
      <c r="F640" s="121">
        <v>3</v>
      </c>
      <c r="G640" s="121">
        <v>2</v>
      </c>
      <c r="H640" s="121">
        <v>0</v>
      </c>
      <c r="I640" s="119" t="s">
        <v>1263</v>
      </c>
      <c r="J640" s="119"/>
      <c r="K640" s="119" t="s">
        <v>4531</v>
      </c>
      <c r="L640" s="119"/>
      <c r="M640" s="119" t="s">
        <v>1263</v>
      </c>
      <c r="N640" s="119"/>
      <c r="O640" s="119"/>
      <c r="P640" s="119"/>
      <c r="AF640" s="27">
        <f t="shared" si="56"/>
        <v>0</v>
      </c>
      <c r="AG640" s="27">
        <f t="shared" si="57"/>
        <v>0</v>
      </c>
      <c r="AH640" s="27">
        <f t="shared" si="58"/>
        <v>0</v>
      </c>
      <c r="AI640" s="27">
        <f t="shared" si="59"/>
        <v>0</v>
      </c>
      <c r="AJ640" s="27">
        <f t="shared" si="60"/>
        <v>9999</v>
      </c>
      <c r="AK640" s="27">
        <f t="shared" si="61"/>
        <v>9999</v>
      </c>
      <c r="AL640" s="27">
        <f t="shared" si="62"/>
        <v>9999</v>
      </c>
      <c r="AM640" s="27">
        <f t="shared" si="63"/>
        <v>9999</v>
      </c>
    </row>
    <row r="641" spans="1:39" ht="35.1" customHeight="1">
      <c r="A641" s="119" t="s">
        <v>961</v>
      </c>
      <c r="B641" s="119" t="s">
        <v>4532</v>
      </c>
      <c r="C641" s="119" t="s">
        <v>815</v>
      </c>
      <c r="D641" s="119" t="s">
        <v>19</v>
      </c>
      <c r="E641" s="119" t="s">
        <v>12</v>
      </c>
      <c r="F641" s="121">
        <v>4</v>
      </c>
      <c r="G641" s="121">
        <v>2</v>
      </c>
      <c r="H641" s="121">
        <v>0</v>
      </c>
      <c r="I641" s="119" t="s">
        <v>815</v>
      </c>
      <c r="J641" s="119"/>
      <c r="K641" s="119" t="s">
        <v>4113</v>
      </c>
      <c r="L641" s="119"/>
      <c r="M641" s="119" t="s">
        <v>815</v>
      </c>
      <c r="N641" s="119" t="s">
        <v>4114</v>
      </c>
      <c r="O641" s="119"/>
      <c r="P641" s="119"/>
      <c r="AF641" s="27">
        <f t="shared" si="56"/>
        <v>0</v>
      </c>
      <c r="AG641" s="27">
        <f t="shared" si="57"/>
        <v>0</v>
      </c>
      <c r="AH641" s="27">
        <f t="shared" si="58"/>
        <v>0</v>
      </c>
      <c r="AI641" s="27">
        <f t="shared" si="59"/>
        <v>0</v>
      </c>
      <c r="AJ641" s="27">
        <f t="shared" si="60"/>
        <v>9999</v>
      </c>
      <c r="AK641" s="27">
        <f t="shared" si="61"/>
        <v>9999</v>
      </c>
      <c r="AL641" s="27">
        <f t="shared" si="62"/>
        <v>9999</v>
      </c>
      <c r="AM641" s="27">
        <f t="shared" si="63"/>
        <v>9999</v>
      </c>
    </row>
    <row r="642" spans="1:39" ht="35.1" customHeight="1">
      <c r="A642" s="119" t="s">
        <v>961</v>
      </c>
      <c r="B642" s="119" t="s">
        <v>4533</v>
      </c>
      <c r="C642" s="119" t="s">
        <v>4534</v>
      </c>
      <c r="D642" s="119" t="s">
        <v>19</v>
      </c>
      <c r="E642" s="119" t="s">
        <v>3571</v>
      </c>
      <c r="F642" s="121">
        <v>5</v>
      </c>
      <c r="G642" s="121">
        <v>0</v>
      </c>
      <c r="H642" s="121">
        <v>0</v>
      </c>
      <c r="I642" s="119"/>
      <c r="J642" s="119"/>
      <c r="K642" s="119"/>
      <c r="L642" s="119"/>
      <c r="M642" s="119"/>
      <c r="N642" s="119"/>
      <c r="O642" s="119"/>
      <c r="P642" s="119"/>
      <c r="AF642" s="27">
        <f t="shared" si="56"/>
        <v>0</v>
      </c>
      <c r="AG642" s="27">
        <f t="shared" si="57"/>
        <v>0</v>
      </c>
      <c r="AH642" s="27">
        <f t="shared" si="58"/>
        <v>0</v>
      </c>
      <c r="AI642" s="27">
        <f t="shared" si="59"/>
        <v>0</v>
      </c>
      <c r="AJ642" s="27">
        <f t="shared" si="60"/>
        <v>9999</v>
      </c>
      <c r="AK642" s="27">
        <f t="shared" si="61"/>
        <v>9999</v>
      </c>
      <c r="AL642" s="27">
        <f t="shared" si="62"/>
        <v>9999</v>
      </c>
      <c r="AM642" s="27">
        <f t="shared" si="63"/>
        <v>9999</v>
      </c>
    </row>
    <row r="643" spans="1:39" ht="35.1" customHeight="1">
      <c r="A643" s="119" t="s">
        <v>961</v>
      </c>
      <c r="B643" s="119" t="s">
        <v>4535</v>
      </c>
      <c r="C643" s="119" t="s">
        <v>970</v>
      </c>
      <c r="D643" s="119" t="s">
        <v>14</v>
      </c>
      <c r="E643" s="119" t="s">
        <v>12</v>
      </c>
      <c r="F643" s="121">
        <v>1</v>
      </c>
      <c r="G643" s="121">
        <v>0</v>
      </c>
      <c r="H643" s="121">
        <v>3</v>
      </c>
      <c r="I643" s="119"/>
      <c r="J643" s="119" t="s">
        <v>970</v>
      </c>
      <c r="K643" s="119"/>
      <c r="L643" s="119" t="s">
        <v>4536</v>
      </c>
      <c r="M643" s="119" t="s">
        <v>970</v>
      </c>
      <c r="N643" s="119"/>
      <c r="O643" s="119"/>
      <c r="P643" s="119"/>
      <c r="AF643" s="27">
        <f t="shared" si="56"/>
        <v>0</v>
      </c>
      <c r="AG643" s="27">
        <f t="shared" si="57"/>
        <v>0</v>
      </c>
      <c r="AH643" s="27">
        <f t="shared" si="58"/>
        <v>0</v>
      </c>
      <c r="AI643" s="27">
        <f t="shared" si="59"/>
        <v>0</v>
      </c>
      <c r="AJ643" s="27">
        <f t="shared" si="60"/>
        <v>9999</v>
      </c>
      <c r="AK643" s="27">
        <f t="shared" si="61"/>
        <v>9999</v>
      </c>
      <c r="AL643" s="27">
        <f t="shared" si="62"/>
        <v>9999</v>
      </c>
      <c r="AM643" s="27">
        <f t="shared" si="63"/>
        <v>9999</v>
      </c>
    </row>
    <row r="644" spans="1:39" ht="35.1" customHeight="1">
      <c r="A644" s="119" t="s">
        <v>961</v>
      </c>
      <c r="B644" s="119" t="s">
        <v>4537</v>
      </c>
      <c r="C644" s="119" t="s">
        <v>971</v>
      </c>
      <c r="D644" s="119" t="s">
        <v>14</v>
      </c>
      <c r="E644" s="119" t="s">
        <v>12</v>
      </c>
      <c r="F644" s="121">
        <v>2</v>
      </c>
      <c r="G644" s="121">
        <v>0</v>
      </c>
      <c r="H644" s="121">
        <v>3</v>
      </c>
      <c r="I644" s="119"/>
      <c r="J644" s="119" t="s">
        <v>971</v>
      </c>
      <c r="K644" s="119"/>
      <c r="L644" s="119" t="s">
        <v>4538</v>
      </c>
      <c r="M644" s="119" t="s">
        <v>971</v>
      </c>
      <c r="N644" s="119"/>
      <c r="O644" s="119"/>
      <c r="P644" s="119"/>
      <c r="AF644" s="27">
        <f t="shared" si="56"/>
        <v>0</v>
      </c>
      <c r="AG644" s="27">
        <f t="shared" si="57"/>
        <v>0</v>
      </c>
      <c r="AH644" s="27">
        <f t="shared" si="58"/>
        <v>0</v>
      </c>
      <c r="AI644" s="27">
        <f t="shared" si="59"/>
        <v>0</v>
      </c>
      <c r="AJ644" s="27">
        <f t="shared" si="60"/>
        <v>9999</v>
      </c>
      <c r="AK644" s="27">
        <f t="shared" si="61"/>
        <v>9999</v>
      </c>
      <c r="AL644" s="27">
        <f t="shared" si="62"/>
        <v>9999</v>
      </c>
      <c r="AM644" s="27">
        <f t="shared" si="63"/>
        <v>9999</v>
      </c>
    </row>
    <row r="645" spans="1:39" ht="35.1" customHeight="1">
      <c r="A645" s="119" t="s">
        <v>961</v>
      </c>
      <c r="B645" s="119" t="s">
        <v>4539</v>
      </c>
      <c r="C645" s="119" t="s">
        <v>601</v>
      </c>
      <c r="D645" s="119" t="s">
        <v>14</v>
      </c>
      <c r="E645" s="119" t="s">
        <v>12</v>
      </c>
      <c r="F645" s="121">
        <v>3</v>
      </c>
      <c r="G645" s="121">
        <v>0</v>
      </c>
      <c r="H645" s="121">
        <v>2</v>
      </c>
      <c r="I645" s="119"/>
      <c r="J645" s="119" t="s">
        <v>601</v>
      </c>
      <c r="K645" s="119"/>
      <c r="L645" s="119" t="s">
        <v>3919</v>
      </c>
      <c r="M645" s="119" t="s">
        <v>601</v>
      </c>
      <c r="N645" s="119"/>
      <c r="O645" s="119"/>
      <c r="P645" s="119"/>
      <c r="AF645" s="27">
        <f t="shared" si="56"/>
        <v>0</v>
      </c>
      <c r="AG645" s="27">
        <f t="shared" si="57"/>
        <v>0</v>
      </c>
      <c r="AH645" s="27">
        <f t="shared" si="58"/>
        <v>0</v>
      </c>
      <c r="AI645" s="27">
        <f t="shared" si="59"/>
        <v>0</v>
      </c>
      <c r="AJ645" s="27">
        <f t="shared" si="60"/>
        <v>9999</v>
      </c>
      <c r="AK645" s="27">
        <f t="shared" si="61"/>
        <v>9999</v>
      </c>
      <c r="AL645" s="27">
        <f t="shared" si="62"/>
        <v>9999</v>
      </c>
      <c r="AM645" s="27">
        <f t="shared" si="63"/>
        <v>9999</v>
      </c>
    </row>
    <row r="646" spans="1:39" ht="35.1" customHeight="1">
      <c r="A646" s="119" t="s">
        <v>961</v>
      </c>
      <c r="B646" s="119" t="s">
        <v>4540</v>
      </c>
      <c r="C646" s="119" t="s">
        <v>972</v>
      </c>
      <c r="D646" s="119" t="s">
        <v>14</v>
      </c>
      <c r="E646" s="119" t="s">
        <v>12</v>
      </c>
      <c r="F646" s="121">
        <v>4</v>
      </c>
      <c r="G646" s="121">
        <v>0</v>
      </c>
      <c r="H646" s="121">
        <v>2</v>
      </c>
      <c r="I646" s="119"/>
      <c r="J646" s="119" t="s">
        <v>972</v>
      </c>
      <c r="K646" s="119"/>
      <c r="L646" s="119" t="s">
        <v>4541</v>
      </c>
      <c r="M646" s="119" t="s">
        <v>972</v>
      </c>
      <c r="N646" s="119" t="s">
        <v>4542</v>
      </c>
      <c r="O646" s="119"/>
      <c r="P646" s="119"/>
      <c r="AF646" s="27">
        <f t="shared" si="56"/>
        <v>0</v>
      </c>
      <c r="AG646" s="27">
        <f t="shared" si="57"/>
        <v>0</v>
      </c>
      <c r="AH646" s="27">
        <f t="shared" si="58"/>
        <v>0</v>
      </c>
      <c r="AI646" s="27">
        <f t="shared" si="59"/>
        <v>0</v>
      </c>
      <c r="AJ646" s="27">
        <f t="shared" si="60"/>
        <v>9999</v>
      </c>
      <c r="AK646" s="27">
        <f t="shared" si="61"/>
        <v>9999</v>
      </c>
      <c r="AL646" s="27">
        <f t="shared" si="62"/>
        <v>9999</v>
      </c>
      <c r="AM646" s="27">
        <f t="shared" si="63"/>
        <v>9999</v>
      </c>
    </row>
    <row r="647" spans="1:39" ht="35.1" customHeight="1">
      <c r="A647" s="119" t="s">
        <v>961</v>
      </c>
      <c r="B647" s="119" t="s">
        <v>4543</v>
      </c>
      <c r="C647" s="119" t="s">
        <v>4544</v>
      </c>
      <c r="D647" s="119" t="s">
        <v>14</v>
      </c>
      <c r="E647" s="119" t="s">
        <v>3571</v>
      </c>
      <c r="F647" s="121">
        <v>5</v>
      </c>
      <c r="G647" s="121">
        <v>0</v>
      </c>
      <c r="H647" s="121">
        <v>0</v>
      </c>
      <c r="I647" s="119"/>
      <c r="J647" s="119"/>
      <c r="K647" s="119"/>
      <c r="L647" s="119"/>
      <c r="M647" s="119"/>
      <c r="N647" s="119"/>
      <c r="O647" s="119"/>
      <c r="P647" s="119"/>
      <c r="AF647" s="27">
        <f t="shared" si="56"/>
        <v>0</v>
      </c>
      <c r="AG647" s="27">
        <f t="shared" si="57"/>
        <v>0</v>
      </c>
      <c r="AH647" s="27">
        <f t="shared" si="58"/>
        <v>0</v>
      </c>
      <c r="AI647" s="27">
        <f t="shared" si="59"/>
        <v>0</v>
      </c>
      <c r="AJ647" s="27">
        <f t="shared" si="60"/>
        <v>9999</v>
      </c>
      <c r="AK647" s="27">
        <f t="shared" si="61"/>
        <v>9999</v>
      </c>
      <c r="AL647" s="27">
        <f t="shared" si="62"/>
        <v>9999</v>
      </c>
      <c r="AM647" s="27">
        <f t="shared" si="63"/>
        <v>9999</v>
      </c>
    </row>
    <row r="648" spans="1:39" ht="35.1" customHeight="1">
      <c r="A648" s="119" t="s">
        <v>974</v>
      </c>
      <c r="B648" s="119" t="s">
        <v>4545</v>
      </c>
      <c r="C648" s="119" t="s">
        <v>985</v>
      </c>
      <c r="D648" s="119" t="s">
        <v>19</v>
      </c>
      <c r="E648" s="119" t="s">
        <v>12</v>
      </c>
      <c r="F648" s="121">
        <v>1</v>
      </c>
      <c r="G648" s="121">
        <v>3</v>
      </c>
      <c r="H648" s="121">
        <v>0</v>
      </c>
      <c r="I648" s="119" t="s">
        <v>985</v>
      </c>
      <c r="J648" s="119"/>
      <c r="K648" s="119" t="s">
        <v>4546</v>
      </c>
      <c r="L648" s="119"/>
      <c r="M648" s="119" t="s">
        <v>985</v>
      </c>
      <c r="N648" s="119" t="s">
        <v>4547</v>
      </c>
      <c r="O648" s="119" t="s">
        <v>694</v>
      </c>
      <c r="P648" s="119" t="s">
        <v>4073</v>
      </c>
      <c r="AF648" s="27">
        <f t="shared" si="56"/>
        <v>0</v>
      </c>
      <c r="AG648" s="27">
        <f t="shared" si="57"/>
        <v>0</v>
      </c>
      <c r="AH648" s="27">
        <f t="shared" si="58"/>
        <v>0</v>
      </c>
      <c r="AI648" s="27">
        <f t="shared" si="59"/>
        <v>0</v>
      </c>
      <c r="AJ648" s="27">
        <f t="shared" si="60"/>
        <v>9999</v>
      </c>
      <c r="AK648" s="27">
        <f t="shared" si="61"/>
        <v>9999</v>
      </c>
      <c r="AL648" s="27">
        <f t="shared" si="62"/>
        <v>9999</v>
      </c>
      <c r="AM648" s="27">
        <f t="shared" si="63"/>
        <v>9999</v>
      </c>
    </row>
    <row r="649" spans="1:39" ht="35.1" customHeight="1">
      <c r="A649" s="119" t="s">
        <v>974</v>
      </c>
      <c r="B649" s="119" t="s">
        <v>4548</v>
      </c>
      <c r="C649" s="119" t="s">
        <v>986</v>
      </c>
      <c r="D649" s="119" t="s">
        <v>19</v>
      </c>
      <c r="E649" s="119" t="s">
        <v>12</v>
      </c>
      <c r="F649" s="121">
        <v>2</v>
      </c>
      <c r="G649" s="121">
        <v>3</v>
      </c>
      <c r="H649" s="121">
        <v>0</v>
      </c>
      <c r="I649" s="119" t="s">
        <v>986</v>
      </c>
      <c r="J649" s="119"/>
      <c r="K649" s="119" t="s">
        <v>4549</v>
      </c>
      <c r="L649" s="119"/>
      <c r="M649" s="119" t="s">
        <v>986</v>
      </c>
      <c r="N649" s="119" t="s">
        <v>4550</v>
      </c>
      <c r="O649" s="119" t="s">
        <v>652</v>
      </c>
      <c r="P649" s="119" t="s">
        <v>4001</v>
      </c>
      <c r="AF649" s="27">
        <f t="shared" si="56"/>
        <v>0</v>
      </c>
      <c r="AG649" s="27">
        <f t="shared" si="57"/>
        <v>0</v>
      </c>
      <c r="AH649" s="27">
        <f t="shared" si="58"/>
        <v>0</v>
      </c>
      <c r="AI649" s="27">
        <f t="shared" si="59"/>
        <v>0</v>
      </c>
      <c r="AJ649" s="27">
        <f t="shared" si="60"/>
        <v>9999</v>
      </c>
      <c r="AK649" s="27">
        <f t="shared" si="61"/>
        <v>9999</v>
      </c>
      <c r="AL649" s="27">
        <f t="shared" si="62"/>
        <v>9999</v>
      </c>
      <c r="AM649" s="27">
        <f t="shared" si="63"/>
        <v>9999</v>
      </c>
    </row>
    <row r="650" spans="1:39" ht="35.1" customHeight="1">
      <c r="A650" s="119" t="s">
        <v>974</v>
      </c>
      <c r="B650" s="119" t="s">
        <v>4551</v>
      </c>
      <c r="C650" s="119" t="s">
        <v>2201</v>
      </c>
      <c r="D650" s="119" t="s">
        <v>19</v>
      </c>
      <c r="E650" s="119" t="s">
        <v>12</v>
      </c>
      <c r="F650" s="121">
        <v>3</v>
      </c>
      <c r="G650" s="121">
        <v>2</v>
      </c>
      <c r="H650" s="121">
        <v>0</v>
      </c>
      <c r="I650" s="119" t="s">
        <v>2201</v>
      </c>
      <c r="J650" s="119"/>
      <c r="K650" s="119" t="s">
        <v>4552</v>
      </c>
      <c r="L650" s="119"/>
      <c r="M650" s="119" t="s">
        <v>2201</v>
      </c>
      <c r="N650" s="119" t="s">
        <v>4553</v>
      </c>
      <c r="O650" s="119" t="s">
        <v>23</v>
      </c>
      <c r="P650" s="119" t="s">
        <v>3796</v>
      </c>
      <c r="AF650" s="27">
        <f t="shared" si="56"/>
        <v>0</v>
      </c>
      <c r="AG650" s="27">
        <f t="shared" si="57"/>
        <v>0</v>
      </c>
      <c r="AH650" s="27">
        <f t="shared" si="58"/>
        <v>0</v>
      </c>
      <c r="AI650" s="27">
        <f t="shared" si="59"/>
        <v>0</v>
      </c>
      <c r="AJ650" s="27">
        <f t="shared" si="60"/>
        <v>9999</v>
      </c>
      <c r="AK650" s="27">
        <f t="shared" si="61"/>
        <v>9999</v>
      </c>
      <c r="AL650" s="27">
        <f t="shared" si="62"/>
        <v>9999</v>
      </c>
      <c r="AM650" s="27">
        <f t="shared" si="63"/>
        <v>9999</v>
      </c>
    </row>
    <row r="651" spans="1:39" ht="35.1" customHeight="1">
      <c r="A651" s="119" t="s">
        <v>974</v>
      </c>
      <c r="B651" s="119" t="s">
        <v>4554</v>
      </c>
      <c r="C651" s="119" t="s">
        <v>69</v>
      </c>
      <c r="D651" s="119" t="s">
        <v>19</v>
      </c>
      <c r="E651" s="119" t="s">
        <v>12</v>
      </c>
      <c r="F651" s="121">
        <v>4</v>
      </c>
      <c r="G651" s="121">
        <v>2</v>
      </c>
      <c r="H651" s="121">
        <v>0</v>
      </c>
      <c r="I651" s="119" t="s">
        <v>69</v>
      </c>
      <c r="J651" s="119"/>
      <c r="K651" s="119" t="s">
        <v>4555</v>
      </c>
      <c r="L651" s="119"/>
      <c r="M651" s="119" t="s">
        <v>69</v>
      </c>
      <c r="N651" s="119"/>
      <c r="O651" s="119"/>
      <c r="P651" s="119"/>
      <c r="AF651" s="27">
        <f t="shared" si="56"/>
        <v>0</v>
      </c>
      <c r="AG651" s="27">
        <f t="shared" si="57"/>
        <v>0</v>
      </c>
      <c r="AH651" s="27">
        <f t="shared" si="58"/>
        <v>0</v>
      </c>
      <c r="AI651" s="27">
        <f t="shared" si="59"/>
        <v>0</v>
      </c>
      <c r="AJ651" s="27">
        <f t="shared" si="60"/>
        <v>9999</v>
      </c>
      <c r="AK651" s="27">
        <f t="shared" si="61"/>
        <v>9999</v>
      </c>
      <c r="AL651" s="27">
        <f t="shared" si="62"/>
        <v>9999</v>
      </c>
      <c r="AM651" s="27">
        <f t="shared" si="63"/>
        <v>9999</v>
      </c>
    </row>
    <row r="652" spans="1:39" ht="35.1" customHeight="1">
      <c r="A652" s="119" t="s">
        <v>974</v>
      </c>
      <c r="B652" s="119" t="s">
        <v>4556</v>
      </c>
      <c r="C652" s="119" t="s">
        <v>4557</v>
      </c>
      <c r="D652" s="119" t="s">
        <v>19</v>
      </c>
      <c r="E652" s="119" t="s">
        <v>3571</v>
      </c>
      <c r="F652" s="121">
        <v>5</v>
      </c>
      <c r="G652" s="121">
        <v>0</v>
      </c>
      <c r="H652" s="121">
        <v>0</v>
      </c>
      <c r="I652" s="119"/>
      <c r="J652" s="119"/>
      <c r="K652" s="119"/>
      <c r="L652" s="119"/>
      <c r="M652" s="119"/>
      <c r="N652" s="119"/>
      <c r="O652" s="119"/>
      <c r="P652" s="119"/>
      <c r="AF652" s="27">
        <f t="shared" si="56"/>
        <v>0</v>
      </c>
      <c r="AG652" s="27">
        <f t="shared" si="57"/>
        <v>0</v>
      </c>
      <c r="AH652" s="27">
        <f t="shared" si="58"/>
        <v>0</v>
      </c>
      <c r="AI652" s="27">
        <f t="shared" si="59"/>
        <v>0</v>
      </c>
      <c r="AJ652" s="27">
        <f t="shared" si="60"/>
        <v>9999</v>
      </c>
      <c r="AK652" s="27">
        <f t="shared" si="61"/>
        <v>9999</v>
      </c>
      <c r="AL652" s="27">
        <f t="shared" si="62"/>
        <v>9999</v>
      </c>
      <c r="AM652" s="27">
        <f t="shared" si="63"/>
        <v>9999</v>
      </c>
    </row>
    <row r="653" spans="1:39" ht="35.1" customHeight="1">
      <c r="A653" s="119" t="s">
        <v>974</v>
      </c>
      <c r="B653" s="119" t="s">
        <v>4558</v>
      </c>
      <c r="C653" s="119" t="s">
        <v>55</v>
      </c>
      <c r="D653" s="119" t="s">
        <v>14</v>
      </c>
      <c r="E653" s="119" t="s">
        <v>12</v>
      </c>
      <c r="F653" s="121">
        <v>1</v>
      </c>
      <c r="G653" s="121">
        <v>0</v>
      </c>
      <c r="H653" s="121">
        <v>3</v>
      </c>
      <c r="I653" s="119"/>
      <c r="J653" s="119" t="s">
        <v>55</v>
      </c>
      <c r="K653" s="119"/>
      <c r="L653" s="119" t="s">
        <v>4559</v>
      </c>
      <c r="M653" s="119" t="s">
        <v>55</v>
      </c>
      <c r="N653" s="119" t="s">
        <v>4560</v>
      </c>
      <c r="O653" s="119"/>
      <c r="P653" s="119"/>
      <c r="AF653" s="27">
        <f t="shared" si="56"/>
        <v>0</v>
      </c>
      <c r="AG653" s="27">
        <f t="shared" si="57"/>
        <v>0</v>
      </c>
      <c r="AH653" s="27">
        <f t="shared" si="58"/>
        <v>0</v>
      </c>
      <c r="AI653" s="27">
        <f t="shared" si="59"/>
        <v>0</v>
      </c>
      <c r="AJ653" s="27">
        <f t="shared" si="60"/>
        <v>9999</v>
      </c>
      <c r="AK653" s="27">
        <f t="shared" si="61"/>
        <v>9999</v>
      </c>
      <c r="AL653" s="27">
        <f t="shared" si="62"/>
        <v>9999</v>
      </c>
      <c r="AM653" s="27">
        <f t="shared" si="63"/>
        <v>9999</v>
      </c>
    </row>
    <row r="654" spans="1:39" ht="35.1" customHeight="1">
      <c r="A654" s="119" t="s">
        <v>974</v>
      </c>
      <c r="B654" s="119" t="s">
        <v>4561</v>
      </c>
      <c r="C654" s="119" t="s">
        <v>600</v>
      </c>
      <c r="D654" s="119" t="s">
        <v>14</v>
      </c>
      <c r="E654" s="119" t="s">
        <v>12</v>
      </c>
      <c r="F654" s="121">
        <v>2</v>
      </c>
      <c r="G654" s="121">
        <v>0</v>
      </c>
      <c r="H654" s="121">
        <v>3</v>
      </c>
      <c r="I654" s="119"/>
      <c r="J654" s="119" t="s">
        <v>600</v>
      </c>
      <c r="K654" s="119"/>
      <c r="L654" s="119" t="s">
        <v>3916</v>
      </c>
      <c r="M654" s="119" t="s">
        <v>600</v>
      </c>
      <c r="N654" s="119" t="s">
        <v>3917</v>
      </c>
      <c r="O654" s="119"/>
      <c r="P654" s="119"/>
      <c r="AF654" s="27">
        <f t="shared" si="56"/>
        <v>0</v>
      </c>
      <c r="AG654" s="27">
        <f t="shared" si="57"/>
        <v>0</v>
      </c>
      <c r="AH654" s="27">
        <f t="shared" si="58"/>
        <v>0</v>
      </c>
      <c r="AI654" s="27">
        <f t="shared" si="59"/>
        <v>0</v>
      </c>
      <c r="AJ654" s="27">
        <f t="shared" si="60"/>
        <v>9999</v>
      </c>
      <c r="AK654" s="27">
        <f t="shared" si="61"/>
        <v>9999</v>
      </c>
      <c r="AL654" s="27">
        <f t="shared" si="62"/>
        <v>9999</v>
      </c>
      <c r="AM654" s="27">
        <f t="shared" si="63"/>
        <v>9999</v>
      </c>
    </row>
    <row r="655" spans="1:39" ht="35.1" customHeight="1">
      <c r="A655" s="119" t="s">
        <v>974</v>
      </c>
      <c r="B655" s="119" t="s">
        <v>4562</v>
      </c>
      <c r="C655" s="119" t="s">
        <v>983</v>
      </c>
      <c r="D655" s="119" t="s">
        <v>14</v>
      </c>
      <c r="E655" s="119" t="s">
        <v>12</v>
      </c>
      <c r="F655" s="121">
        <v>3</v>
      </c>
      <c r="G655" s="121">
        <v>0</v>
      </c>
      <c r="H655" s="121">
        <v>2</v>
      </c>
      <c r="I655" s="119"/>
      <c r="J655" s="119" t="s">
        <v>983</v>
      </c>
      <c r="K655" s="119"/>
      <c r="L655" s="119" t="s">
        <v>4563</v>
      </c>
      <c r="M655" s="119" t="s">
        <v>983</v>
      </c>
      <c r="N655" s="119"/>
      <c r="O655" s="119"/>
      <c r="P655" s="119"/>
      <c r="AF655" s="27">
        <f t="shared" si="56"/>
        <v>0</v>
      </c>
      <c r="AG655" s="27">
        <f t="shared" si="57"/>
        <v>0</v>
      </c>
      <c r="AH655" s="27">
        <f t="shared" si="58"/>
        <v>0</v>
      </c>
      <c r="AI655" s="27">
        <f t="shared" si="59"/>
        <v>0</v>
      </c>
      <c r="AJ655" s="27">
        <f t="shared" si="60"/>
        <v>9999</v>
      </c>
      <c r="AK655" s="27">
        <f t="shared" si="61"/>
        <v>9999</v>
      </c>
      <c r="AL655" s="27">
        <f t="shared" si="62"/>
        <v>9999</v>
      </c>
      <c r="AM655" s="27">
        <f t="shared" si="63"/>
        <v>9999</v>
      </c>
    </row>
    <row r="656" spans="1:39" ht="35.1" customHeight="1">
      <c r="A656" s="119" t="s">
        <v>974</v>
      </c>
      <c r="B656" s="119" t="s">
        <v>4564</v>
      </c>
      <c r="C656" s="119" t="s">
        <v>984</v>
      </c>
      <c r="D656" s="119" t="s">
        <v>14</v>
      </c>
      <c r="E656" s="119" t="s">
        <v>12</v>
      </c>
      <c r="F656" s="121">
        <v>4</v>
      </c>
      <c r="G656" s="121">
        <v>0</v>
      </c>
      <c r="H656" s="121">
        <v>2</v>
      </c>
      <c r="I656" s="119"/>
      <c r="J656" s="119" t="s">
        <v>984</v>
      </c>
      <c r="K656" s="119"/>
      <c r="L656" s="119" t="s">
        <v>4565</v>
      </c>
      <c r="M656" s="119" t="s">
        <v>984</v>
      </c>
      <c r="N656" s="119" t="s">
        <v>4566</v>
      </c>
      <c r="O656" s="119"/>
      <c r="P656" s="119"/>
      <c r="AF656" s="27">
        <f t="shared" si="56"/>
        <v>0</v>
      </c>
      <c r="AG656" s="27">
        <f t="shared" si="57"/>
        <v>0</v>
      </c>
      <c r="AH656" s="27">
        <f t="shared" si="58"/>
        <v>0</v>
      </c>
      <c r="AI656" s="27">
        <f t="shared" si="59"/>
        <v>0</v>
      </c>
      <c r="AJ656" s="27">
        <f t="shared" si="60"/>
        <v>9999</v>
      </c>
      <c r="AK656" s="27">
        <f t="shared" si="61"/>
        <v>9999</v>
      </c>
      <c r="AL656" s="27">
        <f t="shared" si="62"/>
        <v>9999</v>
      </c>
      <c r="AM656" s="27">
        <f t="shared" si="63"/>
        <v>9999</v>
      </c>
    </row>
    <row r="657" spans="1:39" ht="35.1" customHeight="1">
      <c r="A657" s="119" t="s">
        <v>974</v>
      </c>
      <c r="B657" s="119" t="s">
        <v>4567</v>
      </c>
      <c r="C657" s="119" t="s">
        <v>4568</v>
      </c>
      <c r="D657" s="119" t="s">
        <v>14</v>
      </c>
      <c r="E657" s="119" t="s">
        <v>3571</v>
      </c>
      <c r="F657" s="121">
        <v>5</v>
      </c>
      <c r="G657" s="121">
        <v>0</v>
      </c>
      <c r="H657" s="121">
        <v>0</v>
      </c>
      <c r="I657" s="119"/>
      <c r="J657" s="119"/>
      <c r="K657" s="119"/>
      <c r="L657" s="119"/>
      <c r="M657" s="119"/>
      <c r="N657" s="119"/>
      <c r="O657" s="119"/>
      <c r="P657" s="119"/>
      <c r="AF657" s="27">
        <f t="shared" si="56"/>
        <v>0</v>
      </c>
      <c r="AG657" s="27">
        <f t="shared" si="57"/>
        <v>0</v>
      </c>
      <c r="AH657" s="27">
        <f t="shared" si="58"/>
        <v>0</v>
      </c>
      <c r="AI657" s="27">
        <f t="shared" si="59"/>
        <v>0</v>
      </c>
      <c r="AJ657" s="27">
        <f t="shared" si="60"/>
        <v>9999</v>
      </c>
      <c r="AK657" s="27">
        <f t="shared" si="61"/>
        <v>9999</v>
      </c>
      <c r="AL657" s="27">
        <f t="shared" si="62"/>
        <v>9999</v>
      </c>
      <c r="AM657" s="27">
        <f t="shared" si="63"/>
        <v>9999</v>
      </c>
    </row>
    <row r="658" spans="1:39" ht="35.1" customHeight="1">
      <c r="A658" s="119" t="s">
        <v>987</v>
      </c>
      <c r="B658" s="119" t="s">
        <v>4569</v>
      </c>
      <c r="C658" s="119" t="s">
        <v>998</v>
      </c>
      <c r="D658" s="119" t="s">
        <v>19</v>
      </c>
      <c r="E658" s="119" t="s">
        <v>12</v>
      </c>
      <c r="F658" s="121">
        <v>1</v>
      </c>
      <c r="G658" s="121">
        <v>3</v>
      </c>
      <c r="H658" s="121">
        <v>0</v>
      </c>
      <c r="I658" s="119" t="s">
        <v>998</v>
      </c>
      <c r="J658" s="119"/>
      <c r="K658" s="119" t="s">
        <v>4570</v>
      </c>
      <c r="L658" s="119"/>
      <c r="M658" s="119" t="s">
        <v>998</v>
      </c>
      <c r="N658" s="119" t="s">
        <v>4571</v>
      </c>
      <c r="O658" s="119" t="s">
        <v>852</v>
      </c>
      <c r="P658" s="119" t="s">
        <v>4572</v>
      </c>
      <c r="AF658" s="27">
        <f t="shared" si="56"/>
        <v>0</v>
      </c>
      <c r="AG658" s="27">
        <f t="shared" si="57"/>
        <v>0</v>
      </c>
      <c r="AH658" s="27">
        <f t="shared" si="58"/>
        <v>0</v>
      </c>
      <c r="AI658" s="27">
        <f t="shared" si="59"/>
        <v>0</v>
      </c>
      <c r="AJ658" s="27">
        <f t="shared" si="60"/>
        <v>9999</v>
      </c>
      <c r="AK658" s="27">
        <f t="shared" si="61"/>
        <v>9999</v>
      </c>
      <c r="AL658" s="27">
        <f t="shared" si="62"/>
        <v>9999</v>
      </c>
      <c r="AM658" s="27">
        <f t="shared" si="63"/>
        <v>9999</v>
      </c>
    </row>
    <row r="659" spans="1:39" ht="35.1" customHeight="1">
      <c r="A659" s="119" t="s">
        <v>987</v>
      </c>
      <c r="B659" s="119" t="s">
        <v>4573</v>
      </c>
      <c r="C659" s="119" t="s">
        <v>855</v>
      </c>
      <c r="D659" s="119" t="s">
        <v>19</v>
      </c>
      <c r="E659" s="119" t="s">
        <v>12</v>
      </c>
      <c r="F659" s="121">
        <v>2</v>
      </c>
      <c r="G659" s="121">
        <v>3</v>
      </c>
      <c r="H659" s="121">
        <v>0</v>
      </c>
      <c r="I659" s="119" t="s">
        <v>855</v>
      </c>
      <c r="J659" s="119"/>
      <c r="K659" s="119" t="s">
        <v>4323</v>
      </c>
      <c r="L659" s="119"/>
      <c r="M659" s="119" t="s">
        <v>855</v>
      </c>
      <c r="N659" s="119" t="s">
        <v>4324</v>
      </c>
      <c r="O659" s="119"/>
      <c r="P659" s="119"/>
      <c r="AF659" s="27">
        <f t="shared" si="56"/>
        <v>0</v>
      </c>
      <c r="AG659" s="27">
        <f t="shared" si="57"/>
        <v>0</v>
      </c>
      <c r="AH659" s="27">
        <f t="shared" si="58"/>
        <v>0</v>
      </c>
      <c r="AI659" s="27">
        <f t="shared" si="59"/>
        <v>0</v>
      </c>
      <c r="AJ659" s="27">
        <f t="shared" si="60"/>
        <v>9999</v>
      </c>
      <c r="AK659" s="27">
        <f t="shared" si="61"/>
        <v>9999</v>
      </c>
      <c r="AL659" s="27">
        <f t="shared" si="62"/>
        <v>9999</v>
      </c>
      <c r="AM659" s="27">
        <f t="shared" si="63"/>
        <v>9999</v>
      </c>
    </row>
    <row r="660" spans="1:39" ht="35.1" customHeight="1">
      <c r="A660" s="119" t="s">
        <v>987</v>
      </c>
      <c r="B660" s="119" t="s">
        <v>4574</v>
      </c>
      <c r="C660" s="119" t="s">
        <v>2202</v>
      </c>
      <c r="D660" s="119" t="s">
        <v>19</v>
      </c>
      <c r="E660" s="119" t="s">
        <v>12</v>
      </c>
      <c r="F660" s="121">
        <v>3</v>
      </c>
      <c r="G660" s="121">
        <v>2</v>
      </c>
      <c r="H660" s="121">
        <v>0</v>
      </c>
      <c r="I660" s="119" t="s">
        <v>2202</v>
      </c>
      <c r="J660" s="119"/>
      <c r="K660" s="119" t="s">
        <v>4575</v>
      </c>
      <c r="L660" s="119"/>
      <c r="M660" s="119" t="s">
        <v>2202</v>
      </c>
      <c r="N660" s="119" t="s">
        <v>4576</v>
      </c>
      <c r="O660" s="119" t="s">
        <v>997</v>
      </c>
      <c r="P660" s="119" t="s">
        <v>4434</v>
      </c>
      <c r="AF660" s="27">
        <f t="shared" si="56"/>
        <v>0</v>
      </c>
      <c r="AG660" s="27">
        <f t="shared" si="57"/>
        <v>0</v>
      </c>
      <c r="AH660" s="27">
        <f t="shared" si="58"/>
        <v>0</v>
      </c>
      <c r="AI660" s="27">
        <f t="shared" si="59"/>
        <v>0</v>
      </c>
      <c r="AJ660" s="27">
        <f t="shared" si="60"/>
        <v>9999</v>
      </c>
      <c r="AK660" s="27">
        <f t="shared" si="61"/>
        <v>9999</v>
      </c>
      <c r="AL660" s="27">
        <f t="shared" si="62"/>
        <v>9999</v>
      </c>
      <c r="AM660" s="27">
        <f t="shared" si="63"/>
        <v>9999</v>
      </c>
    </row>
    <row r="661" spans="1:39" ht="35.1" customHeight="1">
      <c r="A661" s="119" t="s">
        <v>987</v>
      </c>
      <c r="B661" s="119" t="s">
        <v>4577</v>
      </c>
      <c r="C661" s="119" t="s">
        <v>2203</v>
      </c>
      <c r="D661" s="119" t="s">
        <v>19</v>
      </c>
      <c r="E661" s="119" t="s">
        <v>12</v>
      </c>
      <c r="F661" s="121">
        <v>4</v>
      </c>
      <c r="G661" s="121">
        <v>2</v>
      </c>
      <c r="H661" s="121">
        <v>0</v>
      </c>
      <c r="I661" s="119" t="s">
        <v>2203</v>
      </c>
      <c r="J661" s="119"/>
      <c r="K661" s="119" t="s">
        <v>4578</v>
      </c>
      <c r="L661" s="119"/>
      <c r="M661" s="119" t="s">
        <v>2203</v>
      </c>
      <c r="N661" s="119"/>
      <c r="O661" s="119"/>
      <c r="P661" s="119"/>
      <c r="AF661" s="27">
        <f t="shared" si="56"/>
        <v>0</v>
      </c>
      <c r="AG661" s="27">
        <f t="shared" si="57"/>
        <v>0</v>
      </c>
      <c r="AH661" s="27">
        <f t="shared" si="58"/>
        <v>0</v>
      </c>
      <c r="AI661" s="27">
        <f t="shared" si="59"/>
        <v>0</v>
      </c>
      <c r="AJ661" s="27">
        <f t="shared" si="60"/>
        <v>9999</v>
      </c>
      <c r="AK661" s="27">
        <f t="shared" si="61"/>
        <v>9999</v>
      </c>
      <c r="AL661" s="27">
        <f t="shared" si="62"/>
        <v>9999</v>
      </c>
      <c r="AM661" s="27">
        <f t="shared" si="63"/>
        <v>9999</v>
      </c>
    </row>
    <row r="662" spans="1:39" ht="35.1" customHeight="1">
      <c r="A662" s="119" t="s">
        <v>987</v>
      </c>
      <c r="B662" s="119" t="s">
        <v>4579</v>
      </c>
      <c r="C662" s="119" t="s">
        <v>4580</v>
      </c>
      <c r="D662" s="119" t="s">
        <v>19</v>
      </c>
      <c r="E662" s="119" t="s">
        <v>3571</v>
      </c>
      <c r="F662" s="121">
        <v>5</v>
      </c>
      <c r="G662" s="121">
        <v>0</v>
      </c>
      <c r="H662" s="121">
        <v>0</v>
      </c>
      <c r="I662" s="119"/>
      <c r="J662" s="119"/>
      <c r="K662" s="119"/>
      <c r="L662" s="119"/>
      <c r="M662" s="119"/>
      <c r="N662" s="119"/>
      <c r="O662" s="119"/>
      <c r="P662" s="119"/>
      <c r="AF662" s="27">
        <f t="shared" si="56"/>
        <v>0</v>
      </c>
      <c r="AG662" s="27">
        <f t="shared" si="57"/>
        <v>0</v>
      </c>
      <c r="AH662" s="27">
        <f t="shared" si="58"/>
        <v>0</v>
      </c>
      <c r="AI662" s="27">
        <f t="shared" si="59"/>
        <v>0</v>
      </c>
      <c r="AJ662" s="27">
        <f t="shared" si="60"/>
        <v>9999</v>
      </c>
      <c r="AK662" s="27">
        <f t="shared" si="61"/>
        <v>9999</v>
      </c>
      <c r="AL662" s="27">
        <f t="shared" si="62"/>
        <v>9999</v>
      </c>
      <c r="AM662" s="27">
        <f t="shared" si="63"/>
        <v>9999</v>
      </c>
    </row>
    <row r="663" spans="1:39" ht="35.1" customHeight="1">
      <c r="A663" s="119" t="s">
        <v>987</v>
      </c>
      <c r="B663" s="119" t="s">
        <v>4581</v>
      </c>
      <c r="C663" s="119" t="s">
        <v>996</v>
      </c>
      <c r="D663" s="119" t="s">
        <v>14</v>
      </c>
      <c r="E663" s="119" t="s">
        <v>12</v>
      </c>
      <c r="F663" s="121">
        <v>1</v>
      </c>
      <c r="G663" s="121">
        <v>0</v>
      </c>
      <c r="H663" s="121">
        <v>3</v>
      </c>
      <c r="I663" s="119"/>
      <c r="J663" s="119" t="s">
        <v>996</v>
      </c>
      <c r="K663" s="119"/>
      <c r="L663" s="119" t="s">
        <v>4582</v>
      </c>
      <c r="M663" s="119" t="s">
        <v>996</v>
      </c>
      <c r="N663" s="119"/>
      <c r="O663" s="119"/>
      <c r="P663" s="119"/>
      <c r="AF663" s="27">
        <f t="shared" si="56"/>
        <v>0</v>
      </c>
      <c r="AG663" s="27">
        <f t="shared" si="57"/>
        <v>0</v>
      </c>
      <c r="AH663" s="27">
        <f t="shared" si="58"/>
        <v>0</v>
      </c>
      <c r="AI663" s="27">
        <f t="shared" si="59"/>
        <v>0</v>
      </c>
      <c r="AJ663" s="27">
        <f t="shared" si="60"/>
        <v>9999</v>
      </c>
      <c r="AK663" s="27">
        <f t="shared" si="61"/>
        <v>9999</v>
      </c>
      <c r="AL663" s="27">
        <f t="shared" si="62"/>
        <v>9999</v>
      </c>
      <c r="AM663" s="27">
        <f t="shared" si="63"/>
        <v>9999</v>
      </c>
    </row>
    <row r="664" spans="1:39" ht="35.1" customHeight="1">
      <c r="A664" s="119" t="s">
        <v>987</v>
      </c>
      <c r="B664" s="119" t="s">
        <v>4583</v>
      </c>
      <c r="C664" s="119" t="s">
        <v>853</v>
      </c>
      <c r="D664" s="119" t="s">
        <v>14</v>
      </c>
      <c r="E664" s="119" t="s">
        <v>12</v>
      </c>
      <c r="F664" s="121">
        <v>2</v>
      </c>
      <c r="G664" s="121">
        <v>0</v>
      </c>
      <c r="H664" s="121">
        <v>3</v>
      </c>
      <c r="I664" s="119"/>
      <c r="J664" s="119" t="s">
        <v>853</v>
      </c>
      <c r="K664" s="119"/>
      <c r="L664" s="119" t="s">
        <v>4335</v>
      </c>
      <c r="M664" s="119" t="s">
        <v>853</v>
      </c>
      <c r="N664" s="119"/>
      <c r="O664" s="119"/>
      <c r="P664" s="119"/>
      <c r="AF664" s="27">
        <f t="shared" si="56"/>
        <v>0</v>
      </c>
      <c r="AG664" s="27">
        <f t="shared" si="57"/>
        <v>0</v>
      </c>
      <c r="AH664" s="27">
        <f t="shared" si="58"/>
        <v>0</v>
      </c>
      <c r="AI664" s="27">
        <f t="shared" si="59"/>
        <v>0</v>
      </c>
      <c r="AJ664" s="27">
        <f t="shared" si="60"/>
        <v>9999</v>
      </c>
      <c r="AK664" s="27">
        <f t="shared" si="61"/>
        <v>9999</v>
      </c>
      <c r="AL664" s="27">
        <f t="shared" si="62"/>
        <v>9999</v>
      </c>
      <c r="AM664" s="27">
        <f t="shared" si="63"/>
        <v>9999</v>
      </c>
    </row>
    <row r="665" spans="1:39" ht="35.1" customHeight="1">
      <c r="A665" s="119" t="s">
        <v>987</v>
      </c>
      <c r="B665" s="119" t="s">
        <v>4584</v>
      </c>
      <c r="C665" s="119" t="s">
        <v>997</v>
      </c>
      <c r="D665" s="119" t="s">
        <v>14</v>
      </c>
      <c r="E665" s="119" t="s">
        <v>12</v>
      </c>
      <c r="F665" s="121">
        <v>3</v>
      </c>
      <c r="G665" s="121">
        <v>0</v>
      </c>
      <c r="H665" s="121">
        <v>2</v>
      </c>
      <c r="I665" s="119"/>
      <c r="J665" s="119" t="s">
        <v>997</v>
      </c>
      <c r="K665" s="119"/>
      <c r="L665" s="119" t="s">
        <v>4585</v>
      </c>
      <c r="M665" s="119" t="s">
        <v>997</v>
      </c>
      <c r="N665" s="119"/>
      <c r="O665" s="119"/>
      <c r="P665" s="119"/>
      <c r="AF665" s="27">
        <f t="shared" si="56"/>
        <v>0</v>
      </c>
      <c r="AG665" s="27">
        <f t="shared" si="57"/>
        <v>0</v>
      </c>
      <c r="AH665" s="27">
        <f t="shared" si="58"/>
        <v>0</v>
      </c>
      <c r="AI665" s="27">
        <f t="shared" si="59"/>
        <v>0</v>
      </c>
      <c r="AJ665" s="27">
        <f t="shared" si="60"/>
        <v>9999</v>
      </c>
      <c r="AK665" s="27">
        <f t="shared" si="61"/>
        <v>9999</v>
      </c>
      <c r="AL665" s="27">
        <f t="shared" si="62"/>
        <v>9999</v>
      </c>
      <c r="AM665" s="27">
        <f t="shared" si="63"/>
        <v>9999</v>
      </c>
    </row>
    <row r="666" spans="1:39" ht="35.1" customHeight="1">
      <c r="A666" s="119" t="s">
        <v>987</v>
      </c>
      <c r="B666" s="119" t="s">
        <v>4586</v>
      </c>
      <c r="C666" s="119" t="s">
        <v>957</v>
      </c>
      <c r="D666" s="119" t="s">
        <v>14</v>
      </c>
      <c r="E666" s="119" t="s">
        <v>12</v>
      </c>
      <c r="F666" s="121">
        <v>4</v>
      </c>
      <c r="G666" s="121">
        <v>0</v>
      </c>
      <c r="H666" s="121">
        <v>2</v>
      </c>
      <c r="I666" s="119"/>
      <c r="J666" s="119" t="s">
        <v>957</v>
      </c>
      <c r="K666" s="119"/>
      <c r="L666" s="119" t="s">
        <v>4516</v>
      </c>
      <c r="M666" s="119" t="s">
        <v>957</v>
      </c>
      <c r="N666" s="119"/>
      <c r="O666" s="119"/>
      <c r="P666" s="119"/>
      <c r="AF666" s="27">
        <f t="shared" si="56"/>
        <v>0</v>
      </c>
      <c r="AG666" s="27">
        <f t="shared" si="57"/>
        <v>0</v>
      </c>
      <c r="AH666" s="27">
        <f t="shared" si="58"/>
        <v>0</v>
      </c>
      <c r="AI666" s="27">
        <f t="shared" si="59"/>
        <v>0</v>
      </c>
      <c r="AJ666" s="27">
        <f t="shared" si="60"/>
        <v>9999</v>
      </c>
      <c r="AK666" s="27">
        <f t="shared" si="61"/>
        <v>9999</v>
      </c>
      <c r="AL666" s="27">
        <f t="shared" si="62"/>
        <v>9999</v>
      </c>
      <c r="AM666" s="27">
        <f t="shared" si="63"/>
        <v>9999</v>
      </c>
    </row>
    <row r="667" spans="1:39" ht="35.1" customHeight="1">
      <c r="A667" s="119" t="s">
        <v>987</v>
      </c>
      <c r="B667" s="119" t="s">
        <v>4587</v>
      </c>
      <c r="C667" s="119" t="s">
        <v>4588</v>
      </c>
      <c r="D667" s="119" t="s">
        <v>14</v>
      </c>
      <c r="E667" s="119" t="s">
        <v>3571</v>
      </c>
      <c r="F667" s="121">
        <v>5</v>
      </c>
      <c r="G667" s="121">
        <v>0</v>
      </c>
      <c r="H667" s="121">
        <v>0</v>
      </c>
      <c r="I667" s="119"/>
      <c r="J667" s="119"/>
      <c r="K667" s="119"/>
      <c r="L667" s="119"/>
      <c r="M667" s="119"/>
      <c r="N667" s="119"/>
      <c r="O667" s="119"/>
      <c r="P667" s="119"/>
      <c r="AF667" s="27">
        <f t="shared" si="56"/>
        <v>0</v>
      </c>
      <c r="AG667" s="27">
        <f t="shared" si="57"/>
        <v>0</v>
      </c>
      <c r="AH667" s="27">
        <f t="shared" si="58"/>
        <v>0</v>
      </c>
      <c r="AI667" s="27">
        <f t="shared" si="59"/>
        <v>0</v>
      </c>
      <c r="AJ667" s="27">
        <f t="shared" si="60"/>
        <v>9999</v>
      </c>
      <c r="AK667" s="27">
        <f t="shared" si="61"/>
        <v>9999</v>
      </c>
      <c r="AL667" s="27">
        <f t="shared" si="62"/>
        <v>9999</v>
      </c>
      <c r="AM667" s="27">
        <f t="shared" si="63"/>
        <v>9999</v>
      </c>
    </row>
    <row r="668" spans="1:39" ht="35.1" customHeight="1">
      <c r="A668" s="119" t="s">
        <v>999</v>
      </c>
      <c r="B668" s="119" t="s">
        <v>4589</v>
      </c>
      <c r="C668" s="119" t="s">
        <v>1010</v>
      </c>
      <c r="D668" s="119" t="s">
        <v>19</v>
      </c>
      <c r="E668" s="119" t="s">
        <v>12</v>
      </c>
      <c r="F668" s="121">
        <v>1</v>
      </c>
      <c r="G668" s="121">
        <v>3</v>
      </c>
      <c r="H668" s="121">
        <v>0</v>
      </c>
      <c r="I668" s="119" t="s">
        <v>1010</v>
      </c>
      <c r="J668" s="119"/>
      <c r="K668" s="119" t="s">
        <v>4590</v>
      </c>
      <c r="L668" s="119"/>
      <c r="M668" s="119" t="s">
        <v>1010</v>
      </c>
      <c r="N668" s="119" t="s">
        <v>4591</v>
      </c>
      <c r="O668" s="119" t="s">
        <v>816</v>
      </c>
      <c r="P668" s="119" t="s">
        <v>2575</v>
      </c>
      <c r="AF668" s="27">
        <f t="shared" si="56"/>
        <v>0</v>
      </c>
      <c r="AG668" s="27">
        <f t="shared" si="57"/>
        <v>0</v>
      </c>
      <c r="AH668" s="27">
        <f t="shared" si="58"/>
        <v>0</v>
      </c>
      <c r="AI668" s="27">
        <f t="shared" si="59"/>
        <v>0</v>
      </c>
      <c r="AJ668" s="27">
        <f t="shared" si="60"/>
        <v>9999</v>
      </c>
      <c r="AK668" s="27">
        <f t="shared" si="61"/>
        <v>9999</v>
      </c>
      <c r="AL668" s="27">
        <f t="shared" si="62"/>
        <v>9999</v>
      </c>
      <c r="AM668" s="27">
        <f t="shared" si="63"/>
        <v>9999</v>
      </c>
    </row>
    <row r="669" spans="1:39" ht="35.1" customHeight="1">
      <c r="A669" s="119" t="s">
        <v>999</v>
      </c>
      <c r="B669" s="119" t="s">
        <v>4592</v>
      </c>
      <c r="C669" s="119" t="s">
        <v>1011</v>
      </c>
      <c r="D669" s="119" t="s">
        <v>19</v>
      </c>
      <c r="E669" s="119" t="s">
        <v>12</v>
      </c>
      <c r="F669" s="121">
        <v>2</v>
      </c>
      <c r="G669" s="121">
        <v>3</v>
      </c>
      <c r="H669" s="121">
        <v>0</v>
      </c>
      <c r="I669" s="119" t="s">
        <v>1011</v>
      </c>
      <c r="J669" s="119"/>
      <c r="K669" s="119" t="s">
        <v>4593</v>
      </c>
      <c r="L669" s="119"/>
      <c r="M669" s="119" t="s">
        <v>1011</v>
      </c>
      <c r="N669" s="119" t="s">
        <v>2580</v>
      </c>
      <c r="O669" s="119" t="s">
        <v>1568</v>
      </c>
      <c r="P669" s="119"/>
      <c r="AF669" s="27">
        <f t="shared" si="56"/>
        <v>0</v>
      </c>
      <c r="AG669" s="27">
        <f t="shared" si="57"/>
        <v>0</v>
      </c>
      <c r="AH669" s="27">
        <f t="shared" si="58"/>
        <v>0</v>
      </c>
      <c r="AI669" s="27">
        <f t="shared" si="59"/>
        <v>0</v>
      </c>
      <c r="AJ669" s="27">
        <f t="shared" si="60"/>
        <v>9999</v>
      </c>
      <c r="AK669" s="27">
        <f t="shared" si="61"/>
        <v>9999</v>
      </c>
      <c r="AL669" s="27">
        <f t="shared" si="62"/>
        <v>9999</v>
      </c>
      <c r="AM669" s="27">
        <f t="shared" si="63"/>
        <v>9999</v>
      </c>
    </row>
    <row r="670" spans="1:39" ht="35.1" customHeight="1">
      <c r="A670" s="119" t="s">
        <v>999</v>
      </c>
      <c r="B670" s="119" t="s">
        <v>4594</v>
      </c>
      <c r="C670" s="119" t="s">
        <v>1021</v>
      </c>
      <c r="D670" s="119" t="s">
        <v>19</v>
      </c>
      <c r="E670" s="119" t="s">
        <v>12</v>
      </c>
      <c r="F670" s="121">
        <v>3</v>
      </c>
      <c r="G670" s="121">
        <v>2</v>
      </c>
      <c r="H670" s="121">
        <v>0</v>
      </c>
      <c r="I670" s="119" t="s">
        <v>1021</v>
      </c>
      <c r="J670" s="119"/>
      <c r="K670" s="119" t="s">
        <v>4595</v>
      </c>
      <c r="L670" s="119"/>
      <c r="M670" s="119" t="s">
        <v>1021</v>
      </c>
      <c r="N670" s="119"/>
      <c r="O670" s="119"/>
      <c r="P670" s="119"/>
      <c r="AF670" s="27">
        <f t="shared" si="56"/>
        <v>0</v>
      </c>
      <c r="AG670" s="27">
        <f t="shared" si="57"/>
        <v>0</v>
      </c>
      <c r="AH670" s="27">
        <f t="shared" si="58"/>
        <v>0</v>
      </c>
      <c r="AI670" s="27">
        <f t="shared" si="59"/>
        <v>0</v>
      </c>
      <c r="AJ670" s="27">
        <f t="shared" si="60"/>
        <v>9999</v>
      </c>
      <c r="AK670" s="27">
        <f t="shared" si="61"/>
        <v>9999</v>
      </c>
      <c r="AL670" s="27">
        <f t="shared" si="62"/>
        <v>9999</v>
      </c>
      <c r="AM670" s="27">
        <f t="shared" si="63"/>
        <v>9999</v>
      </c>
    </row>
    <row r="671" spans="1:39" ht="35.1" customHeight="1">
      <c r="A671" s="119" t="s">
        <v>999</v>
      </c>
      <c r="B671" s="119" t="s">
        <v>4596</v>
      </c>
      <c r="C671" s="119" t="s">
        <v>2204</v>
      </c>
      <c r="D671" s="119" t="s">
        <v>19</v>
      </c>
      <c r="E671" s="119" t="s">
        <v>12</v>
      </c>
      <c r="F671" s="121">
        <v>4</v>
      </c>
      <c r="G671" s="121">
        <v>2</v>
      </c>
      <c r="H671" s="121">
        <v>0</v>
      </c>
      <c r="I671" s="119" t="s">
        <v>2204</v>
      </c>
      <c r="J671" s="119"/>
      <c r="K671" s="119" t="s">
        <v>4597</v>
      </c>
      <c r="L671" s="119"/>
      <c r="M671" s="119" t="s">
        <v>2204</v>
      </c>
      <c r="N671" s="119"/>
      <c r="O671" s="119"/>
      <c r="P671" s="119"/>
      <c r="AF671" s="27">
        <f t="shared" si="56"/>
        <v>0</v>
      </c>
      <c r="AG671" s="27">
        <f t="shared" si="57"/>
        <v>0</v>
      </c>
      <c r="AH671" s="27">
        <f t="shared" si="58"/>
        <v>0</v>
      </c>
      <c r="AI671" s="27">
        <f t="shared" si="59"/>
        <v>0</v>
      </c>
      <c r="AJ671" s="27">
        <f t="shared" si="60"/>
        <v>9999</v>
      </c>
      <c r="AK671" s="27">
        <f t="shared" si="61"/>
        <v>9999</v>
      </c>
      <c r="AL671" s="27">
        <f t="shared" si="62"/>
        <v>9999</v>
      </c>
      <c r="AM671" s="27">
        <f t="shared" si="63"/>
        <v>9999</v>
      </c>
    </row>
    <row r="672" spans="1:39" ht="35.1" customHeight="1">
      <c r="A672" s="119" t="s">
        <v>999</v>
      </c>
      <c r="B672" s="119" t="s">
        <v>4598</v>
      </c>
      <c r="C672" s="119" t="s">
        <v>4599</v>
      </c>
      <c r="D672" s="119" t="s">
        <v>19</v>
      </c>
      <c r="E672" s="119" t="s">
        <v>3571</v>
      </c>
      <c r="F672" s="121">
        <v>5</v>
      </c>
      <c r="G672" s="121">
        <v>0</v>
      </c>
      <c r="H672" s="121">
        <v>0</v>
      </c>
      <c r="I672" s="119"/>
      <c r="J672" s="119"/>
      <c r="K672" s="119"/>
      <c r="L672" s="119"/>
      <c r="M672" s="119"/>
      <c r="N672" s="119"/>
      <c r="O672" s="119"/>
      <c r="P672" s="119"/>
      <c r="AF672" s="27">
        <f t="shared" si="56"/>
        <v>0</v>
      </c>
      <c r="AG672" s="27">
        <f t="shared" si="57"/>
        <v>0</v>
      </c>
      <c r="AH672" s="27">
        <f t="shared" si="58"/>
        <v>0</v>
      </c>
      <c r="AI672" s="27">
        <f t="shared" si="59"/>
        <v>0</v>
      </c>
      <c r="AJ672" s="27">
        <f t="shared" si="60"/>
        <v>9999</v>
      </c>
      <c r="AK672" s="27">
        <f t="shared" si="61"/>
        <v>9999</v>
      </c>
      <c r="AL672" s="27">
        <f t="shared" si="62"/>
        <v>9999</v>
      </c>
      <c r="AM672" s="27">
        <f t="shared" si="63"/>
        <v>9999</v>
      </c>
    </row>
    <row r="673" spans="1:39" ht="35.1" customHeight="1">
      <c r="A673" s="119" t="s">
        <v>999</v>
      </c>
      <c r="B673" s="119" t="s">
        <v>4600</v>
      </c>
      <c r="C673" s="119" t="s">
        <v>1008</v>
      </c>
      <c r="D673" s="119" t="s">
        <v>14</v>
      </c>
      <c r="E673" s="119" t="s">
        <v>12</v>
      </c>
      <c r="F673" s="121">
        <v>1</v>
      </c>
      <c r="G673" s="121">
        <v>0</v>
      </c>
      <c r="H673" s="121">
        <v>3</v>
      </c>
      <c r="I673" s="119"/>
      <c r="J673" s="119" t="s">
        <v>1008</v>
      </c>
      <c r="K673" s="119"/>
      <c r="L673" s="119" t="s">
        <v>4601</v>
      </c>
      <c r="M673" s="119" t="s">
        <v>1008</v>
      </c>
      <c r="N673" s="119" t="s">
        <v>2579</v>
      </c>
      <c r="O673" s="119" t="s">
        <v>2130</v>
      </c>
      <c r="P673" s="119"/>
      <c r="AF673" s="27">
        <f t="shared" si="56"/>
        <v>0</v>
      </c>
      <c r="AG673" s="27">
        <f t="shared" si="57"/>
        <v>0</v>
      </c>
      <c r="AH673" s="27">
        <f t="shared" si="58"/>
        <v>0</v>
      </c>
      <c r="AI673" s="27">
        <f t="shared" si="59"/>
        <v>0</v>
      </c>
      <c r="AJ673" s="27">
        <f t="shared" si="60"/>
        <v>9999</v>
      </c>
      <c r="AK673" s="27">
        <f t="shared" si="61"/>
        <v>9999</v>
      </c>
      <c r="AL673" s="27">
        <f t="shared" si="62"/>
        <v>9999</v>
      </c>
      <c r="AM673" s="27">
        <f t="shared" si="63"/>
        <v>9999</v>
      </c>
    </row>
    <row r="674" spans="1:39" ht="35.1" customHeight="1">
      <c r="A674" s="119" t="s">
        <v>999</v>
      </c>
      <c r="B674" s="119" t="s">
        <v>4602</v>
      </c>
      <c r="C674" s="119" t="s">
        <v>523</v>
      </c>
      <c r="D674" s="119" t="s">
        <v>14</v>
      </c>
      <c r="E674" s="119" t="s">
        <v>12</v>
      </c>
      <c r="F674" s="121">
        <v>2</v>
      </c>
      <c r="G674" s="121">
        <v>0</v>
      </c>
      <c r="H674" s="121">
        <v>3</v>
      </c>
      <c r="I674" s="119"/>
      <c r="J674" s="119" t="s">
        <v>523</v>
      </c>
      <c r="K674" s="119"/>
      <c r="L674" s="119" t="s">
        <v>3944</v>
      </c>
      <c r="M674" s="119" t="s">
        <v>523</v>
      </c>
      <c r="N674" s="119"/>
      <c r="O674" s="119"/>
      <c r="P674" s="119"/>
      <c r="AF674" s="27">
        <f t="shared" si="56"/>
        <v>0</v>
      </c>
      <c r="AG674" s="27">
        <f t="shared" si="57"/>
        <v>0</v>
      </c>
      <c r="AH674" s="27">
        <f t="shared" si="58"/>
        <v>0</v>
      </c>
      <c r="AI674" s="27">
        <f t="shared" si="59"/>
        <v>0</v>
      </c>
      <c r="AJ674" s="27">
        <f t="shared" si="60"/>
        <v>9999</v>
      </c>
      <c r="AK674" s="27">
        <f t="shared" si="61"/>
        <v>9999</v>
      </c>
      <c r="AL674" s="27">
        <f t="shared" si="62"/>
        <v>9999</v>
      </c>
      <c r="AM674" s="27">
        <f t="shared" si="63"/>
        <v>9999</v>
      </c>
    </row>
    <row r="675" spans="1:39" ht="35.1" customHeight="1">
      <c r="A675" s="119" t="s">
        <v>999</v>
      </c>
      <c r="B675" s="119" t="s">
        <v>4603</v>
      </c>
      <c r="C675" s="119" t="s">
        <v>562</v>
      </c>
      <c r="D675" s="119" t="s">
        <v>14</v>
      </c>
      <c r="E675" s="119" t="s">
        <v>12</v>
      </c>
      <c r="F675" s="121">
        <v>3</v>
      </c>
      <c r="G675" s="121">
        <v>0</v>
      </c>
      <c r="H675" s="121">
        <v>2</v>
      </c>
      <c r="I675" s="119"/>
      <c r="J675" s="119" t="s">
        <v>562</v>
      </c>
      <c r="K675" s="119"/>
      <c r="L675" s="119" t="s">
        <v>3852</v>
      </c>
      <c r="M675" s="119" t="s">
        <v>562</v>
      </c>
      <c r="N675" s="119"/>
      <c r="O675" s="119"/>
      <c r="P675" s="119"/>
      <c r="AF675" s="27">
        <f t="shared" si="56"/>
        <v>0</v>
      </c>
      <c r="AG675" s="27">
        <f t="shared" si="57"/>
        <v>0</v>
      </c>
      <c r="AH675" s="27">
        <f t="shared" si="58"/>
        <v>0</v>
      </c>
      <c r="AI675" s="27">
        <f t="shared" si="59"/>
        <v>0</v>
      </c>
      <c r="AJ675" s="27">
        <f t="shared" si="60"/>
        <v>9999</v>
      </c>
      <c r="AK675" s="27">
        <f t="shared" si="61"/>
        <v>9999</v>
      </c>
      <c r="AL675" s="27">
        <f t="shared" si="62"/>
        <v>9999</v>
      </c>
      <c r="AM675" s="27">
        <f t="shared" si="63"/>
        <v>9999</v>
      </c>
    </row>
    <row r="676" spans="1:39" ht="35.1" customHeight="1">
      <c r="A676" s="119" t="s">
        <v>999</v>
      </c>
      <c r="B676" s="119" t="s">
        <v>4604</v>
      </c>
      <c r="C676" s="119" t="s">
        <v>1009</v>
      </c>
      <c r="D676" s="119" t="s">
        <v>14</v>
      </c>
      <c r="E676" s="119" t="s">
        <v>12</v>
      </c>
      <c r="F676" s="121">
        <v>4</v>
      </c>
      <c r="G676" s="121">
        <v>0</v>
      </c>
      <c r="H676" s="121">
        <v>2</v>
      </c>
      <c r="I676" s="119"/>
      <c r="J676" s="119" t="s">
        <v>1009</v>
      </c>
      <c r="K676" s="119"/>
      <c r="L676" s="119" t="s">
        <v>4605</v>
      </c>
      <c r="M676" s="119" t="s">
        <v>1009</v>
      </c>
      <c r="N676" s="119" t="s">
        <v>3927</v>
      </c>
      <c r="O676" s="119"/>
      <c r="P676" s="119"/>
      <c r="AF676" s="27">
        <f t="shared" si="56"/>
        <v>0</v>
      </c>
      <c r="AG676" s="27">
        <f t="shared" si="57"/>
        <v>0</v>
      </c>
      <c r="AH676" s="27">
        <f t="shared" si="58"/>
        <v>0</v>
      </c>
      <c r="AI676" s="27">
        <f t="shared" si="59"/>
        <v>0</v>
      </c>
      <c r="AJ676" s="27">
        <f t="shared" si="60"/>
        <v>9999</v>
      </c>
      <c r="AK676" s="27">
        <f t="shared" si="61"/>
        <v>9999</v>
      </c>
      <c r="AL676" s="27">
        <f t="shared" si="62"/>
        <v>9999</v>
      </c>
      <c r="AM676" s="27">
        <f t="shared" si="63"/>
        <v>9999</v>
      </c>
    </row>
    <row r="677" spans="1:39" ht="35.1" customHeight="1">
      <c r="A677" s="119" t="s">
        <v>999</v>
      </c>
      <c r="B677" s="119" t="s">
        <v>4606</v>
      </c>
      <c r="C677" s="119" t="s">
        <v>4607</v>
      </c>
      <c r="D677" s="119" t="s">
        <v>14</v>
      </c>
      <c r="E677" s="119" t="s">
        <v>3571</v>
      </c>
      <c r="F677" s="121">
        <v>5</v>
      </c>
      <c r="G677" s="121">
        <v>0</v>
      </c>
      <c r="H677" s="121">
        <v>0</v>
      </c>
      <c r="I677" s="119"/>
      <c r="J677" s="119"/>
      <c r="K677" s="119"/>
      <c r="L677" s="119"/>
      <c r="M677" s="119"/>
      <c r="N677" s="119"/>
      <c r="O677" s="119"/>
      <c r="P677" s="119"/>
      <c r="AF677" s="27">
        <f t="shared" si="56"/>
        <v>0</v>
      </c>
      <c r="AG677" s="27">
        <f t="shared" si="57"/>
        <v>0</v>
      </c>
      <c r="AH677" s="27">
        <f t="shared" si="58"/>
        <v>0</v>
      </c>
      <c r="AI677" s="27">
        <f t="shared" si="59"/>
        <v>0</v>
      </c>
      <c r="AJ677" s="27">
        <f t="shared" si="60"/>
        <v>9999</v>
      </c>
      <c r="AK677" s="27">
        <f t="shared" si="61"/>
        <v>9999</v>
      </c>
      <c r="AL677" s="27">
        <f t="shared" si="62"/>
        <v>9999</v>
      </c>
      <c r="AM677" s="27">
        <f t="shared" si="63"/>
        <v>9999</v>
      </c>
    </row>
    <row r="678" spans="1:39" ht="35.1" customHeight="1">
      <c r="A678" s="119" t="s">
        <v>1012</v>
      </c>
      <c r="B678" s="119" t="s">
        <v>4608</v>
      </c>
      <c r="C678" s="119" t="s">
        <v>1023</v>
      </c>
      <c r="D678" s="119" t="s">
        <v>19</v>
      </c>
      <c r="E678" s="119" t="s">
        <v>12</v>
      </c>
      <c r="F678" s="121">
        <v>1</v>
      </c>
      <c r="G678" s="121">
        <v>3</v>
      </c>
      <c r="H678" s="121">
        <v>0</v>
      </c>
      <c r="I678" s="119" t="s">
        <v>1023</v>
      </c>
      <c r="J678" s="119"/>
      <c r="K678" s="119" t="s">
        <v>4609</v>
      </c>
      <c r="L678" s="119"/>
      <c r="M678" s="119" t="s">
        <v>1023</v>
      </c>
      <c r="N678" s="119"/>
      <c r="O678" s="119"/>
      <c r="P678" s="119"/>
      <c r="AF678" s="27">
        <f t="shared" si="56"/>
        <v>0</v>
      </c>
      <c r="AG678" s="27">
        <f t="shared" si="57"/>
        <v>0</v>
      </c>
      <c r="AH678" s="27">
        <f t="shared" si="58"/>
        <v>0</v>
      </c>
      <c r="AI678" s="27">
        <f t="shared" si="59"/>
        <v>0</v>
      </c>
      <c r="AJ678" s="27">
        <f t="shared" si="60"/>
        <v>9999</v>
      </c>
      <c r="AK678" s="27">
        <f t="shared" si="61"/>
        <v>9999</v>
      </c>
      <c r="AL678" s="27">
        <f t="shared" si="62"/>
        <v>9999</v>
      </c>
      <c r="AM678" s="27">
        <f t="shared" si="63"/>
        <v>9999</v>
      </c>
    </row>
    <row r="679" spans="1:39" ht="35.1" customHeight="1">
      <c r="A679" s="119" t="s">
        <v>1012</v>
      </c>
      <c r="B679" s="119" t="s">
        <v>4610</v>
      </c>
      <c r="C679" s="119" t="s">
        <v>1024</v>
      </c>
      <c r="D679" s="119" t="s">
        <v>19</v>
      </c>
      <c r="E679" s="119" t="s">
        <v>12</v>
      </c>
      <c r="F679" s="121">
        <v>2</v>
      </c>
      <c r="G679" s="121">
        <v>3</v>
      </c>
      <c r="H679" s="121">
        <v>0</v>
      </c>
      <c r="I679" s="119" t="s">
        <v>1024</v>
      </c>
      <c r="J679" s="119"/>
      <c r="K679" s="119" t="s">
        <v>4611</v>
      </c>
      <c r="L679" s="119"/>
      <c r="M679" s="119" t="s">
        <v>1024</v>
      </c>
      <c r="N679" s="119" t="s">
        <v>4612</v>
      </c>
      <c r="O679" s="119" t="s">
        <v>4613</v>
      </c>
      <c r="P679" s="119" t="s">
        <v>4614</v>
      </c>
      <c r="AF679" s="27">
        <f t="shared" si="56"/>
        <v>0</v>
      </c>
      <c r="AG679" s="27">
        <f t="shared" si="57"/>
        <v>0</v>
      </c>
      <c r="AH679" s="27">
        <f t="shared" si="58"/>
        <v>0</v>
      </c>
      <c r="AI679" s="27">
        <f t="shared" si="59"/>
        <v>0</v>
      </c>
      <c r="AJ679" s="27">
        <f t="shared" si="60"/>
        <v>9999</v>
      </c>
      <c r="AK679" s="27">
        <f t="shared" si="61"/>
        <v>9999</v>
      </c>
      <c r="AL679" s="27">
        <f t="shared" si="62"/>
        <v>9999</v>
      </c>
      <c r="AM679" s="27">
        <f t="shared" si="63"/>
        <v>9999</v>
      </c>
    </row>
    <row r="680" spans="1:39" ht="35.1" customHeight="1">
      <c r="A680" s="119" t="s">
        <v>1012</v>
      </c>
      <c r="B680" s="119" t="s">
        <v>4615</v>
      </c>
      <c r="C680" s="119" t="s">
        <v>914</v>
      </c>
      <c r="D680" s="119" t="s">
        <v>19</v>
      </c>
      <c r="E680" s="119" t="s">
        <v>12</v>
      </c>
      <c r="F680" s="121">
        <v>3</v>
      </c>
      <c r="G680" s="121">
        <v>2</v>
      </c>
      <c r="H680" s="121">
        <v>0</v>
      </c>
      <c r="I680" s="119" t="s">
        <v>914</v>
      </c>
      <c r="J680" s="119"/>
      <c r="K680" s="119" t="s">
        <v>4111</v>
      </c>
      <c r="L680" s="119"/>
      <c r="M680" s="119" t="s">
        <v>914</v>
      </c>
      <c r="N680" s="119"/>
      <c r="O680" s="119"/>
      <c r="P680" s="119"/>
      <c r="AF680" s="27">
        <f t="shared" si="56"/>
        <v>0</v>
      </c>
      <c r="AG680" s="27">
        <f t="shared" si="57"/>
        <v>0</v>
      </c>
      <c r="AH680" s="27">
        <f t="shared" si="58"/>
        <v>0</v>
      </c>
      <c r="AI680" s="27">
        <f t="shared" si="59"/>
        <v>0</v>
      </c>
      <c r="AJ680" s="27">
        <f t="shared" si="60"/>
        <v>9999</v>
      </c>
      <c r="AK680" s="27">
        <f t="shared" si="61"/>
        <v>9999</v>
      </c>
      <c r="AL680" s="27">
        <f t="shared" si="62"/>
        <v>9999</v>
      </c>
      <c r="AM680" s="27">
        <f t="shared" si="63"/>
        <v>9999</v>
      </c>
    </row>
    <row r="681" spans="1:39" ht="35.1" customHeight="1">
      <c r="A681" s="119" t="s">
        <v>1012</v>
      </c>
      <c r="B681" s="119" t="s">
        <v>4616</v>
      </c>
      <c r="C681" s="119" t="s">
        <v>2119</v>
      </c>
      <c r="D681" s="119" t="s">
        <v>19</v>
      </c>
      <c r="E681" s="119" t="s">
        <v>12</v>
      </c>
      <c r="F681" s="121">
        <v>4</v>
      </c>
      <c r="G681" s="121">
        <v>2</v>
      </c>
      <c r="H681" s="121">
        <v>0</v>
      </c>
      <c r="I681" s="119" t="s">
        <v>2119</v>
      </c>
      <c r="J681" s="119"/>
      <c r="K681" s="119" t="s">
        <v>4617</v>
      </c>
      <c r="L681" s="119"/>
      <c r="M681" s="119" t="s">
        <v>2119</v>
      </c>
      <c r="N681" s="119"/>
      <c r="O681" s="119"/>
      <c r="P681" s="119"/>
      <c r="AF681" s="27">
        <f t="shared" si="56"/>
        <v>0</v>
      </c>
      <c r="AG681" s="27">
        <f t="shared" si="57"/>
        <v>0</v>
      </c>
      <c r="AH681" s="27">
        <f t="shared" si="58"/>
        <v>0</v>
      </c>
      <c r="AI681" s="27">
        <f t="shared" si="59"/>
        <v>0</v>
      </c>
      <c r="AJ681" s="27">
        <f t="shared" si="60"/>
        <v>9999</v>
      </c>
      <c r="AK681" s="27">
        <f t="shared" si="61"/>
        <v>9999</v>
      </c>
      <c r="AL681" s="27">
        <f t="shared" si="62"/>
        <v>9999</v>
      </c>
      <c r="AM681" s="27">
        <f t="shared" si="63"/>
        <v>9999</v>
      </c>
    </row>
    <row r="682" spans="1:39" ht="35.1" customHeight="1">
      <c r="A682" s="119" t="s">
        <v>1012</v>
      </c>
      <c r="B682" s="119" t="s">
        <v>4618</v>
      </c>
      <c r="C682" s="119" t="s">
        <v>4619</v>
      </c>
      <c r="D682" s="119" t="s">
        <v>19</v>
      </c>
      <c r="E682" s="119" t="s">
        <v>3571</v>
      </c>
      <c r="F682" s="121">
        <v>5</v>
      </c>
      <c r="G682" s="121">
        <v>0</v>
      </c>
      <c r="H682" s="121">
        <v>0</v>
      </c>
      <c r="I682" s="119"/>
      <c r="J682" s="119"/>
      <c r="K682" s="119"/>
      <c r="L682" s="119"/>
      <c r="M682" s="119"/>
      <c r="N682" s="119"/>
      <c r="O682" s="119"/>
      <c r="P682" s="119"/>
      <c r="AF682" s="27">
        <f t="shared" si="56"/>
        <v>0</v>
      </c>
      <c r="AG682" s="27">
        <f t="shared" si="57"/>
        <v>0</v>
      </c>
      <c r="AH682" s="27">
        <f t="shared" si="58"/>
        <v>0</v>
      </c>
      <c r="AI682" s="27">
        <f t="shared" si="59"/>
        <v>0</v>
      </c>
      <c r="AJ682" s="27">
        <f t="shared" si="60"/>
        <v>9999</v>
      </c>
      <c r="AK682" s="27">
        <f t="shared" si="61"/>
        <v>9999</v>
      </c>
      <c r="AL682" s="27">
        <f t="shared" si="62"/>
        <v>9999</v>
      </c>
      <c r="AM682" s="27">
        <f t="shared" si="63"/>
        <v>9999</v>
      </c>
    </row>
    <row r="683" spans="1:39" ht="35.1" customHeight="1">
      <c r="A683" s="119" t="s">
        <v>1012</v>
      </c>
      <c r="B683" s="119" t="s">
        <v>4620</v>
      </c>
      <c r="C683" s="119" t="s">
        <v>1021</v>
      </c>
      <c r="D683" s="119" t="s">
        <v>14</v>
      </c>
      <c r="E683" s="119" t="s">
        <v>12</v>
      </c>
      <c r="F683" s="121">
        <v>1</v>
      </c>
      <c r="G683" s="121">
        <v>0</v>
      </c>
      <c r="H683" s="121">
        <v>3</v>
      </c>
      <c r="I683" s="119"/>
      <c r="J683" s="119" t="s">
        <v>1021</v>
      </c>
      <c r="K683" s="119"/>
      <c r="L683" s="119" t="s">
        <v>4621</v>
      </c>
      <c r="M683" s="119" t="s">
        <v>1021</v>
      </c>
      <c r="N683" s="119"/>
      <c r="O683" s="119"/>
      <c r="P683" s="119"/>
      <c r="AF683" s="27">
        <f t="shared" si="56"/>
        <v>0</v>
      </c>
      <c r="AG683" s="27">
        <f t="shared" si="57"/>
        <v>0</v>
      </c>
      <c r="AH683" s="27">
        <f t="shared" si="58"/>
        <v>0</v>
      </c>
      <c r="AI683" s="27">
        <f t="shared" si="59"/>
        <v>0</v>
      </c>
      <c r="AJ683" s="27">
        <f t="shared" si="60"/>
        <v>9999</v>
      </c>
      <c r="AK683" s="27">
        <f t="shared" si="61"/>
        <v>9999</v>
      </c>
      <c r="AL683" s="27">
        <f t="shared" si="62"/>
        <v>9999</v>
      </c>
      <c r="AM683" s="27">
        <f t="shared" si="63"/>
        <v>9999</v>
      </c>
    </row>
    <row r="684" spans="1:39" ht="35.1" customHeight="1">
      <c r="A684" s="119" t="s">
        <v>1012</v>
      </c>
      <c r="B684" s="119" t="s">
        <v>4622</v>
      </c>
      <c r="C684" s="119" t="s">
        <v>1022</v>
      </c>
      <c r="D684" s="119" t="s">
        <v>14</v>
      </c>
      <c r="E684" s="119" t="s">
        <v>12</v>
      </c>
      <c r="F684" s="121">
        <v>2</v>
      </c>
      <c r="G684" s="121">
        <v>0</v>
      </c>
      <c r="H684" s="121">
        <v>3</v>
      </c>
      <c r="I684" s="119"/>
      <c r="J684" s="119" t="s">
        <v>1022</v>
      </c>
      <c r="K684" s="119"/>
      <c r="L684" s="119" t="s">
        <v>4623</v>
      </c>
      <c r="M684" s="119" t="s">
        <v>1022</v>
      </c>
      <c r="N684" s="119"/>
      <c r="O684" s="119"/>
      <c r="P684" s="119"/>
      <c r="AF684" s="27">
        <f t="shared" si="56"/>
        <v>0</v>
      </c>
      <c r="AG684" s="27">
        <f t="shared" si="57"/>
        <v>0</v>
      </c>
      <c r="AH684" s="27">
        <f t="shared" si="58"/>
        <v>0</v>
      </c>
      <c r="AI684" s="27">
        <f t="shared" si="59"/>
        <v>0</v>
      </c>
      <c r="AJ684" s="27">
        <f t="shared" si="60"/>
        <v>9999</v>
      </c>
      <c r="AK684" s="27">
        <f t="shared" si="61"/>
        <v>9999</v>
      </c>
      <c r="AL684" s="27">
        <f t="shared" si="62"/>
        <v>9999</v>
      </c>
      <c r="AM684" s="27">
        <f t="shared" si="63"/>
        <v>9999</v>
      </c>
    </row>
    <row r="685" spans="1:39" ht="35.1" customHeight="1">
      <c r="A685" s="119" t="s">
        <v>1012</v>
      </c>
      <c r="B685" s="119" t="s">
        <v>4624</v>
      </c>
      <c r="C685" s="119" t="s">
        <v>562</v>
      </c>
      <c r="D685" s="119" t="s">
        <v>14</v>
      </c>
      <c r="E685" s="119" t="s">
        <v>12</v>
      </c>
      <c r="F685" s="121">
        <v>3</v>
      </c>
      <c r="G685" s="121">
        <v>0</v>
      </c>
      <c r="H685" s="121">
        <v>2</v>
      </c>
      <c r="I685" s="119"/>
      <c r="J685" s="119" t="s">
        <v>562</v>
      </c>
      <c r="K685" s="119"/>
      <c r="L685" s="119" t="s">
        <v>3852</v>
      </c>
      <c r="M685" s="119" t="s">
        <v>562</v>
      </c>
      <c r="N685" s="119"/>
      <c r="O685" s="119"/>
      <c r="P685" s="119"/>
      <c r="AF685" s="27">
        <f t="shared" si="56"/>
        <v>0</v>
      </c>
      <c r="AG685" s="27">
        <f t="shared" si="57"/>
        <v>0</v>
      </c>
      <c r="AH685" s="27">
        <f t="shared" si="58"/>
        <v>0</v>
      </c>
      <c r="AI685" s="27">
        <f t="shared" si="59"/>
        <v>0</v>
      </c>
      <c r="AJ685" s="27">
        <f t="shared" si="60"/>
        <v>9999</v>
      </c>
      <c r="AK685" s="27">
        <f t="shared" si="61"/>
        <v>9999</v>
      </c>
      <c r="AL685" s="27">
        <f t="shared" si="62"/>
        <v>9999</v>
      </c>
      <c r="AM685" s="27">
        <f t="shared" si="63"/>
        <v>9999</v>
      </c>
    </row>
    <row r="686" spans="1:39" ht="35.1" customHeight="1">
      <c r="A686" s="119" t="s">
        <v>1012</v>
      </c>
      <c r="B686" s="119" t="s">
        <v>4625</v>
      </c>
      <c r="C686" s="119" t="s">
        <v>651</v>
      </c>
      <c r="D686" s="119" t="s">
        <v>14</v>
      </c>
      <c r="E686" s="119" t="s">
        <v>12</v>
      </c>
      <c r="F686" s="121">
        <v>4</v>
      </c>
      <c r="G686" s="121">
        <v>0</v>
      </c>
      <c r="H686" s="121">
        <v>2</v>
      </c>
      <c r="I686" s="119"/>
      <c r="J686" s="119" t="s">
        <v>651</v>
      </c>
      <c r="K686" s="119"/>
      <c r="L686" s="119" t="s">
        <v>3997</v>
      </c>
      <c r="M686" s="119" t="s">
        <v>651</v>
      </c>
      <c r="N686" s="119"/>
      <c r="O686" s="119"/>
      <c r="P686" s="119"/>
      <c r="AF686" s="27">
        <f t="shared" si="56"/>
        <v>0</v>
      </c>
      <c r="AG686" s="27">
        <f t="shared" si="57"/>
        <v>0</v>
      </c>
      <c r="AH686" s="27">
        <f t="shared" si="58"/>
        <v>0</v>
      </c>
      <c r="AI686" s="27">
        <f t="shared" si="59"/>
        <v>0</v>
      </c>
      <c r="AJ686" s="27">
        <f t="shared" si="60"/>
        <v>9999</v>
      </c>
      <c r="AK686" s="27">
        <f t="shared" si="61"/>
        <v>9999</v>
      </c>
      <c r="AL686" s="27">
        <f t="shared" si="62"/>
        <v>9999</v>
      </c>
      <c r="AM686" s="27">
        <f t="shared" si="63"/>
        <v>9999</v>
      </c>
    </row>
    <row r="687" spans="1:39" ht="35.1" customHeight="1">
      <c r="A687" s="119" t="s">
        <v>1012</v>
      </c>
      <c r="B687" s="119" t="s">
        <v>4626</v>
      </c>
      <c r="C687" s="119" t="s">
        <v>4627</v>
      </c>
      <c r="D687" s="119" t="s">
        <v>14</v>
      </c>
      <c r="E687" s="119" t="s">
        <v>3571</v>
      </c>
      <c r="F687" s="121">
        <v>5</v>
      </c>
      <c r="G687" s="121">
        <v>0</v>
      </c>
      <c r="H687" s="121">
        <v>0</v>
      </c>
      <c r="I687" s="119"/>
      <c r="J687" s="119"/>
      <c r="K687" s="119"/>
      <c r="L687" s="119"/>
      <c r="M687" s="119"/>
      <c r="N687" s="119"/>
      <c r="O687" s="119"/>
      <c r="P687" s="119"/>
      <c r="AF687" s="27">
        <f t="shared" si="56"/>
        <v>0</v>
      </c>
      <c r="AG687" s="27">
        <f t="shared" si="57"/>
        <v>0</v>
      </c>
      <c r="AH687" s="27">
        <f t="shared" si="58"/>
        <v>0</v>
      </c>
      <c r="AI687" s="27">
        <f t="shared" si="59"/>
        <v>0</v>
      </c>
      <c r="AJ687" s="27">
        <f t="shared" si="60"/>
        <v>9999</v>
      </c>
      <c r="AK687" s="27">
        <f t="shared" si="61"/>
        <v>9999</v>
      </c>
      <c r="AL687" s="27">
        <f t="shared" si="62"/>
        <v>9999</v>
      </c>
      <c r="AM687" s="27">
        <f t="shared" si="63"/>
        <v>9999</v>
      </c>
    </row>
    <row r="688" spans="1:39" ht="35.1" customHeight="1">
      <c r="A688" s="119" t="s">
        <v>1025</v>
      </c>
      <c r="B688" s="119" t="s">
        <v>4628</v>
      </c>
      <c r="C688" s="119" t="s">
        <v>1037</v>
      </c>
      <c r="D688" s="119" t="s">
        <v>19</v>
      </c>
      <c r="E688" s="119" t="s">
        <v>12</v>
      </c>
      <c r="F688" s="121">
        <v>1</v>
      </c>
      <c r="G688" s="121">
        <v>3</v>
      </c>
      <c r="H688" s="121">
        <v>0</v>
      </c>
      <c r="I688" s="119" t="s">
        <v>1037</v>
      </c>
      <c r="J688" s="119"/>
      <c r="K688" s="119" t="s">
        <v>4629</v>
      </c>
      <c r="L688" s="119"/>
      <c r="M688" s="119" t="s">
        <v>1037</v>
      </c>
      <c r="N688" s="119"/>
      <c r="O688" s="119"/>
      <c r="P688" s="119"/>
      <c r="AF688" s="27">
        <f t="shared" si="56"/>
        <v>0</v>
      </c>
      <c r="AG688" s="27">
        <f t="shared" si="57"/>
        <v>0</v>
      </c>
      <c r="AH688" s="27">
        <f t="shared" si="58"/>
        <v>0</v>
      </c>
      <c r="AI688" s="27">
        <f t="shared" si="59"/>
        <v>0</v>
      </c>
      <c r="AJ688" s="27">
        <f t="shared" si="60"/>
        <v>9999</v>
      </c>
      <c r="AK688" s="27">
        <f t="shared" si="61"/>
        <v>9999</v>
      </c>
      <c r="AL688" s="27">
        <f t="shared" si="62"/>
        <v>9999</v>
      </c>
      <c r="AM688" s="27">
        <f t="shared" si="63"/>
        <v>9999</v>
      </c>
    </row>
    <row r="689" spans="1:39" ht="35.1" customHeight="1">
      <c r="A689" s="119" t="s">
        <v>1025</v>
      </c>
      <c r="B689" s="119" t="s">
        <v>4630</v>
      </c>
      <c r="C689" s="119" t="s">
        <v>1038</v>
      </c>
      <c r="D689" s="119" t="s">
        <v>19</v>
      </c>
      <c r="E689" s="119" t="s">
        <v>12</v>
      </c>
      <c r="F689" s="121">
        <v>2</v>
      </c>
      <c r="G689" s="121">
        <v>3</v>
      </c>
      <c r="H689" s="121">
        <v>0</v>
      </c>
      <c r="I689" s="119" t="s">
        <v>1038</v>
      </c>
      <c r="J689" s="119"/>
      <c r="K689" s="119" t="s">
        <v>4631</v>
      </c>
      <c r="L689" s="119"/>
      <c r="M689" s="119" t="s">
        <v>1038</v>
      </c>
      <c r="N689" s="119" t="s">
        <v>4632</v>
      </c>
      <c r="O689" s="119" t="s">
        <v>694</v>
      </c>
      <c r="P689" s="119" t="s">
        <v>4073</v>
      </c>
      <c r="AF689" s="27">
        <f t="shared" si="56"/>
        <v>0</v>
      </c>
      <c r="AG689" s="27">
        <f t="shared" si="57"/>
        <v>0</v>
      </c>
      <c r="AH689" s="27">
        <f t="shared" si="58"/>
        <v>0</v>
      </c>
      <c r="AI689" s="27">
        <f t="shared" si="59"/>
        <v>0</v>
      </c>
      <c r="AJ689" s="27">
        <f t="shared" si="60"/>
        <v>9999</v>
      </c>
      <c r="AK689" s="27">
        <f t="shared" si="61"/>
        <v>9999</v>
      </c>
      <c r="AL689" s="27">
        <f t="shared" si="62"/>
        <v>9999</v>
      </c>
      <c r="AM689" s="27">
        <f t="shared" si="63"/>
        <v>9999</v>
      </c>
    </row>
    <row r="690" spans="1:39" ht="35.1" customHeight="1">
      <c r="A690" s="119" t="s">
        <v>1025</v>
      </c>
      <c r="B690" s="119" t="s">
        <v>4633</v>
      </c>
      <c r="C690" s="119" t="s">
        <v>3686</v>
      </c>
      <c r="D690" s="119" t="s">
        <v>19</v>
      </c>
      <c r="E690" s="119" t="s">
        <v>12</v>
      </c>
      <c r="F690" s="121">
        <v>3</v>
      </c>
      <c r="G690" s="121">
        <v>2</v>
      </c>
      <c r="H690" s="121">
        <v>0</v>
      </c>
      <c r="I690" s="119" t="s">
        <v>3686</v>
      </c>
      <c r="J690" s="119"/>
      <c r="K690" s="119" t="s">
        <v>4634</v>
      </c>
      <c r="L690" s="119"/>
      <c r="M690" s="119" t="s">
        <v>3686</v>
      </c>
      <c r="N690" s="119"/>
      <c r="O690" s="119"/>
      <c r="P690" s="119"/>
      <c r="AF690" s="27">
        <f t="shared" si="56"/>
        <v>0</v>
      </c>
      <c r="AG690" s="27">
        <f t="shared" si="57"/>
        <v>0</v>
      </c>
      <c r="AH690" s="27">
        <f t="shared" si="58"/>
        <v>0</v>
      </c>
      <c r="AI690" s="27">
        <f t="shared" si="59"/>
        <v>0</v>
      </c>
      <c r="AJ690" s="27">
        <f t="shared" si="60"/>
        <v>9999</v>
      </c>
      <c r="AK690" s="27">
        <f t="shared" si="61"/>
        <v>9999</v>
      </c>
      <c r="AL690" s="27">
        <f t="shared" si="62"/>
        <v>9999</v>
      </c>
      <c r="AM690" s="27">
        <f t="shared" si="63"/>
        <v>9999</v>
      </c>
    </row>
    <row r="691" spans="1:39" ht="35.1" customHeight="1">
      <c r="A691" s="119" t="s">
        <v>1025</v>
      </c>
      <c r="B691" s="119" t="s">
        <v>4635</v>
      </c>
      <c r="C691" s="119" t="s">
        <v>815</v>
      </c>
      <c r="D691" s="119" t="s">
        <v>19</v>
      </c>
      <c r="E691" s="119" t="s">
        <v>12</v>
      </c>
      <c r="F691" s="121">
        <v>4</v>
      </c>
      <c r="G691" s="121">
        <v>2</v>
      </c>
      <c r="H691" s="121">
        <v>0</v>
      </c>
      <c r="I691" s="119" t="s">
        <v>815</v>
      </c>
      <c r="J691" s="119"/>
      <c r="K691" s="119" t="s">
        <v>4113</v>
      </c>
      <c r="L691" s="119"/>
      <c r="M691" s="119" t="s">
        <v>815</v>
      </c>
      <c r="N691" s="119" t="s">
        <v>4114</v>
      </c>
      <c r="O691" s="119"/>
      <c r="P691" s="119"/>
      <c r="AF691" s="27">
        <f t="shared" si="56"/>
        <v>0</v>
      </c>
      <c r="AG691" s="27">
        <f t="shared" si="57"/>
        <v>0</v>
      </c>
      <c r="AH691" s="27">
        <f t="shared" si="58"/>
        <v>0</v>
      </c>
      <c r="AI691" s="27">
        <f t="shared" si="59"/>
        <v>0</v>
      </c>
      <c r="AJ691" s="27">
        <f t="shared" si="60"/>
        <v>9999</v>
      </c>
      <c r="AK691" s="27">
        <f t="shared" si="61"/>
        <v>9999</v>
      </c>
      <c r="AL691" s="27">
        <f t="shared" si="62"/>
        <v>9999</v>
      </c>
      <c r="AM691" s="27">
        <f t="shared" si="63"/>
        <v>9999</v>
      </c>
    </row>
    <row r="692" spans="1:39" ht="35.1" customHeight="1">
      <c r="A692" s="119" t="s">
        <v>1025</v>
      </c>
      <c r="B692" s="119" t="s">
        <v>4636</v>
      </c>
      <c r="C692" s="119" t="s">
        <v>4637</v>
      </c>
      <c r="D692" s="119" t="s">
        <v>19</v>
      </c>
      <c r="E692" s="119" t="s">
        <v>3571</v>
      </c>
      <c r="F692" s="121">
        <v>5</v>
      </c>
      <c r="G692" s="121">
        <v>0</v>
      </c>
      <c r="H692" s="121">
        <v>0</v>
      </c>
      <c r="I692" s="119"/>
      <c r="J692" s="119"/>
      <c r="K692" s="119"/>
      <c r="L692" s="119"/>
      <c r="M692" s="119"/>
      <c r="N692" s="119"/>
      <c r="O692" s="119"/>
      <c r="P692" s="119"/>
      <c r="AF692" s="27">
        <f t="shared" si="56"/>
        <v>0</v>
      </c>
      <c r="AG692" s="27">
        <f t="shared" si="57"/>
        <v>0</v>
      </c>
      <c r="AH692" s="27">
        <f t="shared" si="58"/>
        <v>0</v>
      </c>
      <c r="AI692" s="27">
        <f t="shared" si="59"/>
        <v>0</v>
      </c>
      <c r="AJ692" s="27">
        <f t="shared" si="60"/>
        <v>9999</v>
      </c>
      <c r="AK692" s="27">
        <f t="shared" si="61"/>
        <v>9999</v>
      </c>
      <c r="AL692" s="27">
        <f t="shared" si="62"/>
        <v>9999</v>
      </c>
      <c r="AM692" s="27">
        <f t="shared" si="63"/>
        <v>9999</v>
      </c>
    </row>
    <row r="693" spans="1:39" ht="35.1" customHeight="1">
      <c r="A693" s="119" t="s">
        <v>1025</v>
      </c>
      <c r="B693" s="119" t="s">
        <v>4638</v>
      </c>
      <c r="C693" s="119" t="s">
        <v>1034</v>
      </c>
      <c r="D693" s="119" t="s">
        <v>14</v>
      </c>
      <c r="E693" s="119" t="s">
        <v>12</v>
      </c>
      <c r="F693" s="121">
        <v>1</v>
      </c>
      <c r="G693" s="121">
        <v>0</v>
      </c>
      <c r="H693" s="121">
        <v>3</v>
      </c>
      <c r="I693" s="119"/>
      <c r="J693" s="119" t="s">
        <v>1034</v>
      </c>
      <c r="K693" s="119"/>
      <c r="L693" s="119" t="s">
        <v>4639</v>
      </c>
      <c r="M693" s="119" t="s">
        <v>1034</v>
      </c>
      <c r="N693" s="119" t="s">
        <v>4640</v>
      </c>
      <c r="O693" s="119" t="s">
        <v>853</v>
      </c>
      <c r="P693" s="119"/>
      <c r="AF693" s="27">
        <f t="shared" si="56"/>
        <v>0</v>
      </c>
      <c r="AG693" s="27">
        <f t="shared" si="57"/>
        <v>0</v>
      </c>
      <c r="AH693" s="27">
        <f t="shared" si="58"/>
        <v>0</v>
      </c>
      <c r="AI693" s="27">
        <f t="shared" si="59"/>
        <v>0</v>
      </c>
      <c r="AJ693" s="27">
        <f t="shared" si="60"/>
        <v>9999</v>
      </c>
      <c r="AK693" s="27">
        <f t="shared" si="61"/>
        <v>9999</v>
      </c>
      <c r="AL693" s="27">
        <f t="shared" si="62"/>
        <v>9999</v>
      </c>
      <c r="AM693" s="27">
        <f t="shared" si="63"/>
        <v>9999</v>
      </c>
    </row>
    <row r="694" spans="1:39" ht="35.1" customHeight="1">
      <c r="A694" s="119" t="s">
        <v>1025</v>
      </c>
      <c r="B694" s="119" t="s">
        <v>4641</v>
      </c>
      <c r="C694" s="119" t="s">
        <v>1035</v>
      </c>
      <c r="D694" s="119" t="s">
        <v>14</v>
      </c>
      <c r="E694" s="119" t="s">
        <v>12</v>
      </c>
      <c r="F694" s="121">
        <v>2</v>
      </c>
      <c r="G694" s="121">
        <v>0</v>
      </c>
      <c r="H694" s="121">
        <v>3</v>
      </c>
      <c r="I694" s="119"/>
      <c r="J694" s="119" t="s">
        <v>1035</v>
      </c>
      <c r="K694" s="119"/>
      <c r="L694" s="119" t="s">
        <v>4642</v>
      </c>
      <c r="M694" s="119" t="s">
        <v>1035</v>
      </c>
      <c r="N694" s="119"/>
      <c r="O694" s="119"/>
      <c r="P694" s="119"/>
      <c r="AF694" s="27">
        <f t="shared" si="56"/>
        <v>0</v>
      </c>
      <c r="AG694" s="27">
        <f t="shared" si="57"/>
        <v>0</v>
      </c>
      <c r="AH694" s="27">
        <f t="shared" si="58"/>
        <v>0</v>
      </c>
      <c r="AI694" s="27">
        <f t="shared" si="59"/>
        <v>0</v>
      </c>
      <c r="AJ694" s="27">
        <f t="shared" si="60"/>
        <v>9999</v>
      </c>
      <c r="AK694" s="27">
        <f t="shared" si="61"/>
        <v>9999</v>
      </c>
      <c r="AL694" s="27">
        <f t="shared" si="62"/>
        <v>9999</v>
      </c>
      <c r="AM694" s="27">
        <f t="shared" si="63"/>
        <v>9999</v>
      </c>
    </row>
    <row r="695" spans="1:39" ht="35.1" customHeight="1">
      <c r="A695" s="119" t="s">
        <v>1025</v>
      </c>
      <c r="B695" s="119" t="s">
        <v>4643</v>
      </c>
      <c r="C695" s="119" t="s">
        <v>1036</v>
      </c>
      <c r="D695" s="119" t="s">
        <v>14</v>
      </c>
      <c r="E695" s="119" t="s">
        <v>12</v>
      </c>
      <c r="F695" s="121">
        <v>3</v>
      </c>
      <c r="G695" s="121">
        <v>0</v>
      </c>
      <c r="H695" s="121">
        <v>2</v>
      </c>
      <c r="I695" s="119"/>
      <c r="J695" s="119" t="s">
        <v>1036</v>
      </c>
      <c r="K695" s="119"/>
      <c r="L695" s="119" t="s">
        <v>4644</v>
      </c>
      <c r="M695" s="119" t="s">
        <v>1036</v>
      </c>
      <c r="N695" s="119"/>
      <c r="O695" s="119"/>
      <c r="P695" s="119"/>
      <c r="AF695" s="27">
        <f t="shared" si="56"/>
        <v>0</v>
      </c>
      <c r="AG695" s="27">
        <f t="shared" si="57"/>
        <v>0</v>
      </c>
      <c r="AH695" s="27">
        <f t="shared" si="58"/>
        <v>0</v>
      </c>
      <c r="AI695" s="27">
        <f t="shared" si="59"/>
        <v>0</v>
      </c>
      <c r="AJ695" s="27">
        <f t="shared" si="60"/>
        <v>9999</v>
      </c>
      <c r="AK695" s="27">
        <f t="shared" si="61"/>
        <v>9999</v>
      </c>
      <c r="AL695" s="27">
        <f t="shared" si="62"/>
        <v>9999</v>
      </c>
      <c r="AM695" s="27">
        <f t="shared" si="63"/>
        <v>9999</v>
      </c>
    </row>
    <row r="696" spans="1:39" ht="35.1" customHeight="1">
      <c r="A696" s="119" t="s">
        <v>1025</v>
      </c>
      <c r="B696" s="119" t="s">
        <v>4645</v>
      </c>
      <c r="C696" s="119" t="s">
        <v>681</v>
      </c>
      <c r="D696" s="119" t="s">
        <v>14</v>
      </c>
      <c r="E696" s="119" t="s">
        <v>12</v>
      </c>
      <c r="F696" s="121">
        <v>4</v>
      </c>
      <c r="G696" s="121">
        <v>0</v>
      </c>
      <c r="H696" s="121">
        <v>2</v>
      </c>
      <c r="I696" s="119"/>
      <c r="J696" s="119" t="s">
        <v>681</v>
      </c>
      <c r="K696" s="119"/>
      <c r="L696" s="119" t="s">
        <v>4050</v>
      </c>
      <c r="M696" s="119" t="s">
        <v>681</v>
      </c>
      <c r="N696" s="119"/>
      <c r="O696" s="119"/>
      <c r="P696" s="119"/>
      <c r="AF696" s="27">
        <f t="shared" si="56"/>
        <v>0</v>
      </c>
      <c r="AG696" s="27">
        <f t="shared" si="57"/>
        <v>0</v>
      </c>
      <c r="AH696" s="27">
        <f t="shared" si="58"/>
        <v>0</v>
      </c>
      <c r="AI696" s="27">
        <f t="shared" si="59"/>
        <v>0</v>
      </c>
      <c r="AJ696" s="27">
        <f t="shared" si="60"/>
        <v>9999</v>
      </c>
      <c r="AK696" s="27">
        <f t="shared" si="61"/>
        <v>9999</v>
      </c>
      <c r="AL696" s="27">
        <f t="shared" si="62"/>
        <v>9999</v>
      </c>
      <c r="AM696" s="27">
        <f t="shared" si="63"/>
        <v>9999</v>
      </c>
    </row>
    <row r="697" spans="1:39" ht="35.1" customHeight="1">
      <c r="A697" s="119" t="s">
        <v>1025</v>
      </c>
      <c r="B697" s="119" t="s">
        <v>4646</v>
      </c>
      <c r="C697" s="119" t="s">
        <v>4647</v>
      </c>
      <c r="D697" s="119" t="s">
        <v>14</v>
      </c>
      <c r="E697" s="119" t="s">
        <v>3571</v>
      </c>
      <c r="F697" s="121">
        <v>5</v>
      </c>
      <c r="G697" s="121">
        <v>0</v>
      </c>
      <c r="H697" s="121">
        <v>0</v>
      </c>
      <c r="I697" s="119"/>
      <c r="J697" s="119"/>
      <c r="K697" s="119"/>
      <c r="L697" s="119"/>
      <c r="M697" s="119"/>
      <c r="N697" s="119"/>
      <c r="O697" s="119"/>
      <c r="P697" s="119"/>
      <c r="AF697" s="27">
        <f t="shared" si="56"/>
        <v>0</v>
      </c>
      <c r="AG697" s="27">
        <f t="shared" si="57"/>
        <v>0</v>
      </c>
      <c r="AH697" s="27">
        <f t="shared" si="58"/>
        <v>0</v>
      </c>
      <c r="AI697" s="27">
        <f t="shared" si="59"/>
        <v>0</v>
      </c>
      <c r="AJ697" s="27">
        <f t="shared" si="60"/>
        <v>9999</v>
      </c>
      <c r="AK697" s="27">
        <f t="shared" si="61"/>
        <v>9999</v>
      </c>
      <c r="AL697" s="27">
        <f t="shared" si="62"/>
        <v>9999</v>
      </c>
      <c r="AM697" s="27">
        <f t="shared" si="63"/>
        <v>9999</v>
      </c>
    </row>
    <row r="698" spans="1:39" ht="35.1" customHeight="1">
      <c r="A698" s="119" t="s">
        <v>1039</v>
      </c>
      <c r="B698" s="119" t="s">
        <v>4648</v>
      </c>
      <c r="C698" s="119" t="s">
        <v>1011</v>
      </c>
      <c r="D698" s="119" t="s">
        <v>19</v>
      </c>
      <c r="E698" s="119" t="s">
        <v>12</v>
      </c>
      <c r="F698" s="121">
        <v>1</v>
      </c>
      <c r="G698" s="121">
        <v>3</v>
      </c>
      <c r="H698" s="121">
        <v>0</v>
      </c>
      <c r="I698" s="119" t="s">
        <v>1011</v>
      </c>
      <c r="J698" s="119"/>
      <c r="K698" s="119" t="s">
        <v>4593</v>
      </c>
      <c r="L698" s="119"/>
      <c r="M698" s="119" t="s">
        <v>1011</v>
      </c>
      <c r="N698" s="119" t="s">
        <v>2580</v>
      </c>
      <c r="O698" s="119" t="s">
        <v>1568</v>
      </c>
      <c r="P698" s="119"/>
      <c r="AF698" s="27">
        <f t="shared" si="56"/>
        <v>0</v>
      </c>
      <c r="AG698" s="27">
        <f t="shared" si="57"/>
        <v>0</v>
      </c>
      <c r="AH698" s="27">
        <f t="shared" si="58"/>
        <v>0</v>
      </c>
      <c r="AI698" s="27">
        <f t="shared" si="59"/>
        <v>0</v>
      </c>
      <c r="AJ698" s="27">
        <f t="shared" si="60"/>
        <v>9999</v>
      </c>
      <c r="AK698" s="27">
        <f t="shared" si="61"/>
        <v>9999</v>
      </c>
      <c r="AL698" s="27">
        <f t="shared" si="62"/>
        <v>9999</v>
      </c>
      <c r="AM698" s="27">
        <f t="shared" si="63"/>
        <v>9999</v>
      </c>
    </row>
    <row r="699" spans="1:39" ht="35.1" customHeight="1">
      <c r="A699" s="119" t="s">
        <v>1039</v>
      </c>
      <c r="B699" s="119" t="s">
        <v>4649</v>
      </c>
      <c r="C699" s="119" t="s">
        <v>1050</v>
      </c>
      <c r="D699" s="119" t="s">
        <v>19</v>
      </c>
      <c r="E699" s="119" t="s">
        <v>12</v>
      </c>
      <c r="F699" s="121">
        <v>2</v>
      </c>
      <c r="G699" s="121">
        <v>3</v>
      </c>
      <c r="H699" s="121">
        <v>0</v>
      </c>
      <c r="I699" s="119" t="s">
        <v>1050</v>
      </c>
      <c r="J699" s="119"/>
      <c r="K699" s="119" t="s">
        <v>4650</v>
      </c>
      <c r="L699" s="119"/>
      <c r="M699" s="119" t="s">
        <v>1050</v>
      </c>
      <c r="N699" s="119" t="s">
        <v>4651</v>
      </c>
      <c r="O699" s="119" t="s">
        <v>4652</v>
      </c>
      <c r="P699" s="119"/>
      <c r="AF699" s="27">
        <f t="shared" si="56"/>
        <v>0</v>
      </c>
      <c r="AG699" s="27">
        <f t="shared" si="57"/>
        <v>0</v>
      </c>
      <c r="AH699" s="27">
        <f t="shared" si="58"/>
        <v>0</v>
      </c>
      <c r="AI699" s="27">
        <f t="shared" si="59"/>
        <v>0</v>
      </c>
      <c r="AJ699" s="27">
        <f t="shared" si="60"/>
        <v>9999</v>
      </c>
      <c r="AK699" s="27">
        <f t="shared" si="61"/>
        <v>9999</v>
      </c>
      <c r="AL699" s="27">
        <f t="shared" si="62"/>
        <v>9999</v>
      </c>
      <c r="AM699" s="27">
        <f t="shared" si="63"/>
        <v>9999</v>
      </c>
    </row>
    <row r="700" spans="1:39" ht="35.1" customHeight="1">
      <c r="A700" s="119" t="s">
        <v>1039</v>
      </c>
      <c r="B700" s="119" t="s">
        <v>4653</v>
      </c>
      <c r="C700" s="119" t="s">
        <v>877</v>
      </c>
      <c r="D700" s="119" t="s">
        <v>19</v>
      </c>
      <c r="E700" s="119" t="s">
        <v>12</v>
      </c>
      <c r="F700" s="121">
        <v>3</v>
      </c>
      <c r="G700" s="121">
        <v>2</v>
      </c>
      <c r="H700" s="121">
        <v>0</v>
      </c>
      <c r="I700" s="119" t="s">
        <v>877</v>
      </c>
      <c r="J700" s="119"/>
      <c r="K700" s="119" t="s">
        <v>4654</v>
      </c>
      <c r="L700" s="119"/>
      <c r="M700" s="119" t="s">
        <v>877</v>
      </c>
      <c r="N700" s="119"/>
      <c r="O700" s="119"/>
      <c r="P700" s="119"/>
      <c r="AF700" s="27">
        <f t="shared" ref="AF700:AF763" si="64">IF(AND($A700=$B$20,$D700="PRO",$E700="POS"),IF(SUMPRODUCT(--($M700:$AE700&lt;&gt;""),--(((ISNUMBER(SEARCH($M700:$AE700,$B$5)))+(ISNUMBER(SEARCH(SUBSTITUTE($M700:$AE700," ",""),SUBSTITUTE($B$5," ","")))))&gt;0))&gt;0,$G700,0),0)</f>
        <v>0</v>
      </c>
      <c r="AG700" s="27">
        <f t="shared" ref="AG700:AG763" si="65">IF(AND($A700=$B$20,$D700="PRO",$E700="POS"),IF(SUMPRODUCT(--($M700:$AE700&lt;&gt;""),--(((ISNUMBER(SEARCH($M700:$AE700,$B$5&amp;" "&amp;$B$10)))+(ISNUMBER(SEARCH(SUBSTITUTE($M700:$AE700," ",""),SUBSTITUTE($B$5&amp;" "&amp;$B$10," ","")))))&gt;0))&gt;0,$G700,0),0)</f>
        <v>0</v>
      </c>
      <c r="AH700" s="27">
        <f t="shared" ref="AH700:AH763" si="66">IF(AND($A700=$B$20,$D700="CFA",$E700="POS"),IF(SUMPRODUCT(--($M700:$AE700&lt;&gt;""),--(((ISNUMBER(SEARCH($M700:$AE700,$D$5)))+(ISNUMBER(SEARCH(SUBSTITUTE($M700:$AE700," ",""),SUBSTITUTE($D$5," ","")))))&gt;0))&gt;0,$H700,0),0)</f>
        <v>0</v>
      </c>
      <c r="AI700" s="27">
        <f t="shared" ref="AI700:AI763" si="67">IF(AND($A700=$B$20,$D700="CFA",$E700="POS"),IF(SUMPRODUCT(--($M700:$AE700&lt;&gt;""),--(((ISNUMBER(SEARCH($M700:$AE700,$D$5&amp;" "&amp;$D$10)))+(ISNUMBER(SEARCH(SUBSTITUTE($M700:$AE700," ",""),SUBSTITUTE($D$5&amp;" "&amp;$D$10," ","")))))&gt;0))&gt;0,$H700,0),0)</f>
        <v>0</v>
      </c>
      <c r="AJ700" s="27">
        <f t="shared" ref="AJ700:AJ763" si="68">IF(AND($A700=$B$20,$D700="PRO",$E700="POS",$AF700=0),$F700,9999)</f>
        <v>9999</v>
      </c>
      <c r="AK700" s="27">
        <f t="shared" ref="AK700:AK763" si="69">IF(AND($A700=$B$20,$D700="PRO",$E700="POS",$AG700=0),$F700,9999)</f>
        <v>9999</v>
      </c>
      <c r="AL700" s="27">
        <f t="shared" ref="AL700:AL763" si="70">IF(AND($A700=$B$20,$D700="CFA",$E700="POS",$AH700=0),$F700,9999)</f>
        <v>9999</v>
      </c>
      <c r="AM700" s="27">
        <f t="shared" ref="AM700:AM763" si="71">IF(AND($A700=$B$20,$D700="CFA",$E700="POS",$AI700=0),$F700,9999)</f>
        <v>9999</v>
      </c>
    </row>
    <row r="701" spans="1:39" ht="35.1" customHeight="1">
      <c r="A701" s="119" t="s">
        <v>1039</v>
      </c>
      <c r="B701" s="119" t="s">
        <v>4655</v>
      </c>
      <c r="C701" s="119" t="s">
        <v>2169</v>
      </c>
      <c r="D701" s="119" t="s">
        <v>19</v>
      </c>
      <c r="E701" s="119" t="s">
        <v>12</v>
      </c>
      <c r="F701" s="121">
        <v>4</v>
      </c>
      <c r="G701" s="121">
        <v>2</v>
      </c>
      <c r="H701" s="121">
        <v>0</v>
      </c>
      <c r="I701" s="119" t="s">
        <v>2169</v>
      </c>
      <c r="J701" s="119"/>
      <c r="K701" s="119" t="s">
        <v>3818</v>
      </c>
      <c r="L701" s="119"/>
      <c r="M701" s="119" t="s">
        <v>2169</v>
      </c>
      <c r="N701" s="119"/>
      <c r="O701" s="119"/>
      <c r="P701" s="119"/>
      <c r="AF701" s="27">
        <f t="shared" si="64"/>
        <v>0</v>
      </c>
      <c r="AG701" s="27">
        <f t="shared" si="65"/>
        <v>0</v>
      </c>
      <c r="AH701" s="27">
        <f t="shared" si="66"/>
        <v>0</v>
      </c>
      <c r="AI701" s="27">
        <f t="shared" si="67"/>
        <v>0</v>
      </c>
      <c r="AJ701" s="27">
        <f t="shared" si="68"/>
        <v>9999</v>
      </c>
      <c r="AK701" s="27">
        <f t="shared" si="69"/>
        <v>9999</v>
      </c>
      <c r="AL701" s="27">
        <f t="shared" si="70"/>
        <v>9999</v>
      </c>
      <c r="AM701" s="27">
        <f t="shared" si="71"/>
        <v>9999</v>
      </c>
    </row>
    <row r="702" spans="1:39" ht="35.1" customHeight="1">
      <c r="A702" s="119" t="s">
        <v>1039</v>
      </c>
      <c r="B702" s="119" t="s">
        <v>4656</v>
      </c>
      <c r="C702" s="119" t="s">
        <v>4657</v>
      </c>
      <c r="D702" s="119" t="s">
        <v>19</v>
      </c>
      <c r="E702" s="119" t="s">
        <v>3571</v>
      </c>
      <c r="F702" s="121">
        <v>5</v>
      </c>
      <c r="G702" s="121">
        <v>0</v>
      </c>
      <c r="H702" s="121">
        <v>0</v>
      </c>
      <c r="I702" s="119"/>
      <c r="J702" s="119"/>
      <c r="K702" s="119"/>
      <c r="L702" s="119"/>
      <c r="M702" s="119"/>
      <c r="N702" s="119"/>
      <c r="O702" s="119"/>
      <c r="P702" s="119"/>
      <c r="AF702" s="27">
        <f t="shared" si="64"/>
        <v>0</v>
      </c>
      <c r="AG702" s="27">
        <f t="shared" si="65"/>
        <v>0</v>
      </c>
      <c r="AH702" s="27">
        <f t="shared" si="66"/>
        <v>0</v>
      </c>
      <c r="AI702" s="27">
        <f t="shared" si="67"/>
        <v>0</v>
      </c>
      <c r="AJ702" s="27">
        <f t="shared" si="68"/>
        <v>9999</v>
      </c>
      <c r="AK702" s="27">
        <f t="shared" si="69"/>
        <v>9999</v>
      </c>
      <c r="AL702" s="27">
        <f t="shared" si="70"/>
        <v>9999</v>
      </c>
      <c r="AM702" s="27">
        <f t="shared" si="71"/>
        <v>9999</v>
      </c>
    </row>
    <row r="703" spans="1:39" ht="35.1" customHeight="1">
      <c r="A703" s="119" t="s">
        <v>1039</v>
      </c>
      <c r="B703" s="119" t="s">
        <v>4658</v>
      </c>
      <c r="C703" s="119" t="s">
        <v>1048</v>
      </c>
      <c r="D703" s="119" t="s">
        <v>14</v>
      </c>
      <c r="E703" s="119" t="s">
        <v>12</v>
      </c>
      <c r="F703" s="121">
        <v>1</v>
      </c>
      <c r="G703" s="121">
        <v>0</v>
      </c>
      <c r="H703" s="121">
        <v>3</v>
      </c>
      <c r="I703" s="119"/>
      <c r="J703" s="119" t="s">
        <v>1048</v>
      </c>
      <c r="K703" s="119"/>
      <c r="L703" s="119" t="s">
        <v>4659</v>
      </c>
      <c r="M703" s="119" t="s">
        <v>1048</v>
      </c>
      <c r="N703" s="119" t="s">
        <v>2581</v>
      </c>
      <c r="O703" s="119" t="s">
        <v>4660</v>
      </c>
      <c r="P703" s="119"/>
      <c r="AF703" s="27">
        <f t="shared" si="64"/>
        <v>0</v>
      </c>
      <c r="AG703" s="27">
        <f t="shared" si="65"/>
        <v>0</v>
      </c>
      <c r="AH703" s="27">
        <f t="shared" si="66"/>
        <v>0</v>
      </c>
      <c r="AI703" s="27">
        <f t="shared" si="67"/>
        <v>0</v>
      </c>
      <c r="AJ703" s="27">
        <f t="shared" si="68"/>
        <v>9999</v>
      </c>
      <c r="AK703" s="27">
        <f t="shared" si="69"/>
        <v>9999</v>
      </c>
      <c r="AL703" s="27">
        <f t="shared" si="70"/>
        <v>9999</v>
      </c>
      <c r="AM703" s="27">
        <f t="shared" si="71"/>
        <v>9999</v>
      </c>
    </row>
    <row r="704" spans="1:39" ht="35.1" customHeight="1">
      <c r="A704" s="119" t="s">
        <v>1039</v>
      </c>
      <c r="B704" s="119" t="s">
        <v>4661</v>
      </c>
      <c r="C704" s="119" t="s">
        <v>1049</v>
      </c>
      <c r="D704" s="119" t="s">
        <v>14</v>
      </c>
      <c r="E704" s="119" t="s">
        <v>12</v>
      </c>
      <c r="F704" s="121">
        <v>2</v>
      </c>
      <c r="G704" s="121">
        <v>0</v>
      </c>
      <c r="H704" s="121">
        <v>3</v>
      </c>
      <c r="I704" s="119"/>
      <c r="J704" s="119" t="s">
        <v>1049</v>
      </c>
      <c r="K704" s="119"/>
      <c r="L704" s="119" t="s">
        <v>4662</v>
      </c>
      <c r="M704" s="119" t="s">
        <v>1049</v>
      </c>
      <c r="N704" s="119"/>
      <c r="O704" s="119"/>
      <c r="P704" s="119"/>
      <c r="AF704" s="27">
        <f t="shared" si="64"/>
        <v>0</v>
      </c>
      <c r="AG704" s="27">
        <f t="shared" si="65"/>
        <v>0</v>
      </c>
      <c r="AH704" s="27">
        <f t="shared" si="66"/>
        <v>0</v>
      </c>
      <c r="AI704" s="27">
        <f t="shared" si="67"/>
        <v>0</v>
      </c>
      <c r="AJ704" s="27">
        <f t="shared" si="68"/>
        <v>9999</v>
      </c>
      <c r="AK704" s="27">
        <f t="shared" si="69"/>
        <v>9999</v>
      </c>
      <c r="AL704" s="27">
        <f t="shared" si="70"/>
        <v>9999</v>
      </c>
      <c r="AM704" s="27">
        <f t="shared" si="71"/>
        <v>9999</v>
      </c>
    </row>
    <row r="705" spans="1:39" ht="35.1" customHeight="1">
      <c r="A705" s="119" t="s">
        <v>1039</v>
      </c>
      <c r="B705" s="119" t="s">
        <v>4663</v>
      </c>
      <c r="C705" s="119" t="s">
        <v>1022</v>
      </c>
      <c r="D705" s="119" t="s">
        <v>14</v>
      </c>
      <c r="E705" s="119" t="s">
        <v>12</v>
      </c>
      <c r="F705" s="121">
        <v>3</v>
      </c>
      <c r="G705" s="121">
        <v>0</v>
      </c>
      <c r="H705" s="121">
        <v>2</v>
      </c>
      <c r="I705" s="119"/>
      <c r="J705" s="119" t="s">
        <v>1022</v>
      </c>
      <c r="K705" s="119"/>
      <c r="L705" s="119" t="s">
        <v>4623</v>
      </c>
      <c r="M705" s="119" t="s">
        <v>1022</v>
      </c>
      <c r="N705" s="119"/>
      <c r="O705" s="119"/>
      <c r="P705" s="119"/>
      <c r="AF705" s="27">
        <f t="shared" si="64"/>
        <v>0</v>
      </c>
      <c r="AG705" s="27">
        <f t="shared" si="65"/>
        <v>0</v>
      </c>
      <c r="AH705" s="27">
        <f t="shared" si="66"/>
        <v>0</v>
      </c>
      <c r="AI705" s="27">
        <f t="shared" si="67"/>
        <v>0</v>
      </c>
      <c r="AJ705" s="27">
        <f t="shared" si="68"/>
        <v>9999</v>
      </c>
      <c r="AK705" s="27">
        <f t="shared" si="69"/>
        <v>9999</v>
      </c>
      <c r="AL705" s="27">
        <f t="shared" si="70"/>
        <v>9999</v>
      </c>
      <c r="AM705" s="27">
        <f t="shared" si="71"/>
        <v>9999</v>
      </c>
    </row>
    <row r="706" spans="1:39" ht="35.1" customHeight="1">
      <c r="A706" s="119" t="s">
        <v>1039</v>
      </c>
      <c r="B706" s="119" t="s">
        <v>4664</v>
      </c>
      <c r="C706" s="119" t="s">
        <v>562</v>
      </c>
      <c r="D706" s="119" t="s">
        <v>14</v>
      </c>
      <c r="E706" s="119" t="s">
        <v>12</v>
      </c>
      <c r="F706" s="121">
        <v>4</v>
      </c>
      <c r="G706" s="121">
        <v>0</v>
      </c>
      <c r="H706" s="121">
        <v>2</v>
      </c>
      <c r="I706" s="119"/>
      <c r="J706" s="119" t="s">
        <v>562</v>
      </c>
      <c r="K706" s="119"/>
      <c r="L706" s="119" t="s">
        <v>3852</v>
      </c>
      <c r="M706" s="119" t="s">
        <v>562</v>
      </c>
      <c r="N706" s="119"/>
      <c r="O706" s="119"/>
      <c r="P706" s="119"/>
      <c r="AF706" s="27">
        <f t="shared" si="64"/>
        <v>0</v>
      </c>
      <c r="AG706" s="27">
        <f t="shared" si="65"/>
        <v>0</v>
      </c>
      <c r="AH706" s="27">
        <f t="shared" si="66"/>
        <v>0</v>
      </c>
      <c r="AI706" s="27">
        <f t="shared" si="67"/>
        <v>0</v>
      </c>
      <c r="AJ706" s="27">
        <f t="shared" si="68"/>
        <v>9999</v>
      </c>
      <c r="AK706" s="27">
        <f t="shared" si="69"/>
        <v>9999</v>
      </c>
      <c r="AL706" s="27">
        <f t="shared" si="70"/>
        <v>9999</v>
      </c>
      <c r="AM706" s="27">
        <f t="shared" si="71"/>
        <v>9999</v>
      </c>
    </row>
    <row r="707" spans="1:39" ht="35.1" customHeight="1">
      <c r="A707" s="119" t="s">
        <v>1039</v>
      </c>
      <c r="B707" s="119" t="s">
        <v>4665</v>
      </c>
      <c r="C707" s="119" t="s">
        <v>4666</v>
      </c>
      <c r="D707" s="119" t="s">
        <v>14</v>
      </c>
      <c r="E707" s="119" t="s">
        <v>3571</v>
      </c>
      <c r="F707" s="121">
        <v>5</v>
      </c>
      <c r="G707" s="121">
        <v>0</v>
      </c>
      <c r="H707" s="121">
        <v>0</v>
      </c>
      <c r="I707" s="119"/>
      <c r="J707" s="119"/>
      <c r="K707" s="119"/>
      <c r="L707" s="119"/>
      <c r="M707" s="119"/>
      <c r="N707" s="119"/>
      <c r="O707" s="119"/>
      <c r="P707" s="119"/>
      <c r="AF707" s="27">
        <f t="shared" si="64"/>
        <v>0</v>
      </c>
      <c r="AG707" s="27">
        <f t="shared" si="65"/>
        <v>0</v>
      </c>
      <c r="AH707" s="27">
        <f t="shared" si="66"/>
        <v>0</v>
      </c>
      <c r="AI707" s="27">
        <f t="shared" si="67"/>
        <v>0</v>
      </c>
      <c r="AJ707" s="27">
        <f t="shared" si="68"/>
        <v>9999</v>
      </c>
      <c r="AK707" s="27">
        <f t="shared" si="69"/>
        <v>9999</v>
      </c>
      <c r="AL707" s="27">
        <f t="shared" si="70"/>
        <v>9999</v>
      </c>
      <c r="AM707" s="27">
        <f t="shared" si="71"/>
        <v>9999</v>
      </c>
    </row>
    <row r="708" spans="1:39" ht="35.1" customHeight="1">
      <c r="A708" s="119" t="s">
        <v>1051</v>
      </c>
      <c r="B708" s="119" t="s">
        <v>4667</v>
      </c>
      <c r="C708" s="119" t="s">
        <v>1062</v>
      </c>
      <c r="D708" s="119" t="s">
        <v>19</v>
      </c>
      <c r="E708" s="119" t="s">
        <v>12</v>
      </c>
      <c r="F708" s="121">
        <v>1</v>
      </c>
      <c r="G708" s="121">
        <v>3</v>
      </c>
      <c r="H708" s="121">
        <v>0</v>
      </c>
      <c r="I708" s="119" t="s">
        <v>1062</v>
      </c>
      <c r="J708" s="119"/>
      <c r="K708" s="119" t="s">
        <v>4668</v>
      </c>
      <c r="L708" s="119"/>
      <c r="M708" s="119" t="s">
        <v>1062</v>
      </c>
      <c r="N708" s="119"/>
      <c r="O708" s="119"/>
      <c r="P708" s="119"/>
      <c r="AF708" s="27">
        <f t="shared" si="64"/>
        <v>0</v>
      </c>
      <c r="AG708" s="27">
        <f t="shared" si="65"/>
        <v>0</v>
      </c>
      <c r="AH708" s="27">
        <f t="shared" si="66"/>
        <v>0</v>
      </c>
      <c r="AI708" s="27">
        <f t="shared" si="67"/>
        <v>0</v>
      </c>
      <c r="AJ708" s="27">
        <f t="shared" si="68"/>
        <v>9999</v>
      </c>
      <c r="AK708" s="27">
        <f t="shared" si="69"/>
        <v>9999</v>
      </c>
      <c r="AL708" s="27">
        <f t="shared" si="70"/>
        <v>9999</v>
      </c>
      <c r="AM708" s="27">
        <f t="shared" si="71"/>
        <v>9999</v>
      </c>
    </row>
    <row r="709" spans="1:39" ht="35.1" customHeight="1">
      <c r="A709" s="119" t="s">
        <v>1051</v>
      </c>
      <c r="B709" s="119" t="s">
        <v>4669</v>
      </c>
      <c r="C709" s="119" t="s">
        <v>1063</v>
      </c>
      <c r="D709" s="119" t="s">
        <v>19</v>
      </c>
      <c r="E709" s="119" t="s">
        <v>12</v>
      </c>
      <c r="F709" s="121">
        <v>2</v>
      </c>
      <c r="G709" s="121">
        <v>3</v>
      </c>
      <c r="H709" s="121">
        <v>0</v>
      </c>
      <c r="I709" s="119" t="s">
        <v>1063</v>
      </c>
      <c r="J709" s="119"/>
      <c r="K709" s="119" t="s">
        <v>4262</v>
      </c>
      <c r="L709" s="119"/>
      <c r="M709" s="119" t="s">
        <v>1063</v>
      </c>
      <c r="N709" s="119" t="s">
        <v>4263</v>
      </c>
      <c r="O709" s="119"/>
      <c r="P709" s="119"/>
      <c r="AF709" s="27">
        <f t="shared" si="64"/>
        <v>0</v>
      </c>
      <c r="AG709" s="27">
        <f t="shared" si="65"/>
        <v>0</v>
      </c>
      <c r="AH709" s="27">
        <f t="shared" si="66"/>
        <v>0</v>
      </c>
      <c r="AI709" s="27">
        <f t="shared" si="67"/>
        <v>0</v>
      </c>
      <c r="AJ709" s="27">
        <f t="shared" si="68"/>
        <v>9999</v>
      </c>
      <c r="AK709" s="27">
        <f t="shared" si="69"/>
        <v>9999</v>
      </c>
      <c r="AL709" s="27">
        <f t="shared" si="70"/>
        <v>9999</v>
      </c>
      <c r="AM709" s="27">
        <f t="shared" si="71"/>
        <v>9999</v>
      </c>
    </row>
    <row r="710" spans="1:39" ht="35.1" customHeight="1">
      <c r="A710" s="119" t="s">
        <v>1051</v>
      </c>
      <c r="B710" s="119" t="s">
        <v>4670</v>
      </c>
      <c r="C710" s="119" t="s">
        <v>4671</v>
      </c>
      <c r="D710" s="119" t="s">
        <v>19</v>
      </c>
      <c r="E710" s="119" t="s">
        <v>12</v>
      </c>
      <c r="F710" s="121">
        <v>3</v>
      </c>
      <c r="G710" s="121">
        <v>2</v>
      </c>
      <c r="H710" s="121">
        <v>0</v>
      </c>
      <c r="I710" s="119" t="s">
        <v>4671</v>
      </c>
      <c r="J710" s="119"/>
      <c r="K710" s="119" t="s">
        <v>4672</v>
      </c>
      <c r="L710" s="119"/>
      <c r="M710" s="119" t="s">
        <v>4671</v>
      </c>
      <c r="N710" s="119" t="s">
        <v>4673</v>
      </c>
      <c r="O710" s="119"/>
      <c r="P710" s="119"/>
      <c r="AF710" s="27">
        <f t="shared" si="64"/>
        <v>0</v>
      </c>
      <c r="AG710" s="27">
        <f t="shared" si="65"/>
        <v>0</v>
      </c>
      <c r="AH710" s="27">
        <f t="shared" si="66"/>
        <v>0</v>
      </c>
      <c r="AI710" s="27">
        <f t="shared" si="67"/>
        <v>0</v>
      </c>
      <c r="AJ710" s="27">
        <f t="shared" si="68"/>
        <v>9999</v>
      </c>
      <c r="AK710" s="27">
        <f t="shared" si="69"/>
        <v>9999</v>
      </c>
      <c r="AL710" s="27">
        <f t="shared" si="70"/>
        <v>9999</v>
      </c>
      <c r="AM710" s="27">
        <f t="shared" si="71"/>
        <v>9999</v>
      </c>
    </row>
    <row r="711" spans="1:39" ht="35.1" customHeight="1">
      <c r="A711" s="119" t="s">
        <v>1051</v>
      </c>
      <c r="B711" s="119" t="s">
        <v>4674</v>
      </c>
      <c r="C711" s="119" t="s">
        <v>4675</v>
      </c>
      <c r="D711" s="119" t="s">
        <v>19</v>
      </c>
      <c r="E711" s="119" t="s">
        <v>12</v>
      </c>
      <c r="F711" s="121">
        <v>4</v>
      </c>
      <c r="G711" s="121">
        <v>2</v>
      </c>
      <c r="H711" s="121">
        <v>0</v>
      </c>
      <c r="I711" s="119" t="s">
        <v>4675</v>
      </c>
      <c r="J711" s="119"/>
      <c r="K711" s="119" t="s">
        <v>4676</v>
      </c>
      <c r="L711" s="119"/>
      <c r="M711" s="119" t="s">
        <v>4675</v>
      </c>
      <c r="N711" s="119" t="s">
        <v>4677</v>
      </c>
      <c r="O711" s="119" t="s">
        <v>4678</v>
      </c>
      <c r="P711" s="119"/>
      <c r="AF711" s="27">
        <f t="shared" si="64"/>
        <v>0</v>
      </c>
      <c r="AG711" s="27">
        <f t="shared" si="65"/>
        <v>0</v>
      </c>
      <c r="AH711" s="27">
        <f t="shared" si="66"/>
        <v>0</v>
      </c>
      <c r="AI711" s="27">
        <f t="shared" si="67"/>
        <v>0</v>
      </c>
      <c r="AJ711" s="27">
        <f t="shared" si="68"/>
        <v>9999</v>
      </c>
      <c r="AK711" s="27">
        <f t="shared" si="69"/>
        <v>9999</v>
      </c>
      <c r="AL711" s="27">
        <f t="shared" si="70"/>
        <v>9999</v>
      </c>
      <c r="AM711" s="27">
        <f t="shared" si="71"/>
        <v>9999</v>
      </c>
    </row>
    <row r="712" spans="1:39" ht="35.1" customHeight="1">
      <c r="A712" s="119" t="s">
        <v>1051</v>
      </c>
      <c r="B712" s="119" t="s">
        <v>4679</v>
      </c>
      <c r="C712" s="119" t="s">
        <v>4680</v>
      </c>
      <c r="D712" s="119" t="s">
        <v>19</v>
      </c>
      <c r="E712" s="119" t="s">
        <v>3571</v>
      </c>
      <c r="F712" s="121">
        <v>5</v>
      </c>
      <c r="G712" s="121">
        <v>0</v>
      </c>
      <c r="H712" s="121">
        <v>0</v>
      </c>
      <c r="I712" s="119"/>
      <c r="J712" s="119"/>
      <c r="K712" s="119"/>
      <c r="L712" s="119"/>
      <c r="M712" s="119"/>
      <c r="N712" s="119"/>
      <c r="O712" s="119"/>
      <c r="P712" s="119"/>
      <c r="AF712" s="27">
        <f t="shared" si="64"/>
        <v>0</v>
      </c>
      <c r="AG712" s="27">
        <f t="shared" si="65"/>
        <v>0</v>
      </c>
      <c r="AH712" s="27">
        <f t="shared" si="66"/>
        <v>0</v>
      </c>
      <c r="AI712" s="27">
        <f t="shared" si="67"/>
        <v>0</v>
      </c>
      <c r="AJ712" s="27">
        <f t="shared" si="68"/>
        <v>9999</v>
      </c>
      <c r="AK712" s="27">
        <f t="shared" si="69"/>
        <v>9999</v>
      </c>
      <c r="AL712" s="27">
        <f t="shared" si="70"/>
        <v>9999</v>
      </c>
      <c r="AM712" s="27">
        <f t="shared" si="71"/>
        <v>9999</v>
      </c>
    </row>
    <row r="713" spans="1:39" ht="35.1" customHeight="1">
      <c r="A713" s="119" t="s">
        <v>1051</v>
      </c>
      <c r="B713" s="119" t="s">
        <v>4681</v>
      </c>
      <c r="C713" s="119" t="s">
        <v>1060</v>
      </c>
      <c r="D713" s="119" t="s">
        <v>14</v>
      </c>
      <c r="E713" s="119" t="s">
        <v>12</v>
      </c>
      <c r="F713" s="121">
        <v>1</v>
      </c>
      <c r="G713" s="121">
        <v>0</v>
      </c>
      <c r="H713" s="121">
        <v>3</v>
      </c>
      <c r="I713" s="119"/>
      <c r="J713" s="119" t="s">
        <v>1060</v>
      </c>
      <c r="K713" s="119"/>
      <c r="L713" s="119" t="s">
        <v>4682</v>
      </c>
      <c r="M713" s="119" t="s">
        <v>1060</v>
      </c>
      <c r="N713" s="119" t="s">
        <v>4683</v>
      </c>
      <c r="O713" s="119"/>
      <c r="P713" s="119"/>
      <c r="AF713" s="27">
        <f t="shared" si="64"/>
        <v>0</v>
      </c>
      <c r="AG713" s="27">
        <f t="shared" si="65"/>
        <v>0</v>
      </c>
      <c r="AH713" s="27">
        <f t="shared" si="66"/>
        <v>0</v>
      </c>
      <c r="AI713" s="27">
        <f t="shared" si="67"/>
        <v>0</v>
      </c>
      <c r="AJ713" s="27">
        <f t="shared" si="68"/>
        <v>9999</v>
      </c>
      <c r="AK713" s="27">
        <f t="shared" si="69"/>
        <v>9999</v>
      </c>
      <c r="AL713" s="27">
        <f t="shared" si="70"/>
        <v>9999</v>
      </c>
      <c r="AM713" s="27">
        <f t="shared" si="71"/>
        <v>9999</v>
      </c>
    </row>
    <row r="714" spans="1:39" ht="35.1" customHeight="1">
      <c r="A714" s="119" t="s">
        <v>1051</v>
      </c>
      <c r="B714" s="119" t="s">
        <v>4684</v>
      </c>
      <c r="C714" s="119" t="s">
        <v>22</v>
      </c>
      <c r="D714" s="119" t="s">
        <v>14</v>
      </c>
      <c r="E714" s="119" t="s">
        <v>12</v>
      </c>
      <c r="F714" s="121">
        <v>2</v>
      </c>
      <c r="G714" s="121">
        <v>0</v>
      </c>
      <c r="H714" s="121">
        <v>3</v>
      </c>
      <c r="I714" s="119"/>
      <c r="J714" s="119" t="s">
        <v>22</v>
      </c>
      <c r="K714" s="119"/>
      <c r="L714" s="119" t="s">
        <v>3873</v>
      </c>
      <c r="M714" s="119" t="s">
        <v>22</v>
      </c>
      <c r="N714" s="119"/>
      <c r="O714" s="119"/>
      <c r="P714" s="119"/>
      <c r="AF714" s="27">
        <f t="shared" si="64"/>
        <v>0</v>
      </c>
      <c r="AG714" s="27">
        <f t="shared" si="65"/>
        <v>0</v>
      </c>
      <c r="AH714" s="27">
        <f t="shared" si="66"/>
        <v>0</v>
      </c>
      <c r="AI714" s="27">
        <f t="shared" si="67"/>
        <v>0</v>
      </c>
      <c r="AJ714" s="27">
        <f t="shared" si="68"/>
        <v>9999</v>
      </c>
      <c r="AK714" s="27">
        <f t="shared" si="69"/>
        <v>9999</v>
      </c>
      <c r="AL714" s="27">
        <f t="shared" si="70"/>
        <v>9999</v>
      </c>
      <c r="AM714" s="27">
        <f t="shared" si="71"/>
        <v>9999</v>
      </c>
    </row>
    <row r="715" spans="1:39" ht="35.1" customHeight="1">
      <c r="A715" s="119" t="s">
        <v>1051</v>
      </c>
      <c r="B715" s="119" t="s">
        <v>4685</v>
      </c>
      <c r="C715" s="119" t="s">
        <v>1061</v>
      </c>
      <c r="D715" s="119" t="s">
        <v>14</v>
      </c>
      <c r="E715" s="119" t="s">
        <v>12</v>
      </c>
      <c r="F715" s="121">
        <v>3</v>
      </c>
      <c r="G715" s="121">
        <v>0</v>
      </c>
      <c r="H715" s="121">
        <v>2</v>
      </c>
      <c r="I715" s="119"/>
      <c r="J715" s="119" t="s">
        <v>1061</v>
      </c>
      <c r="K715" s="119"/>
      <c r="L715" s="119" t="s">
        <v>4686</v>
      </c>
      <c r="M715" s="119" t="s">
        <v>1061</v>
      </c>
      <c r="N715" s="119" t="s">
        <v>4687</v>
      </c>
      <c r="O715" s="119"/>
      <c r="P715" s="119"/>
      <c r="AF715" s="27">
        <f t="shared" si="64"/>
        <v>0</v>
      </c>
      <c r="AG715" s="27">
        <f t="shared" si="65"/>
        <v>0</v>
      </c>
      <c r="AH715" s="27">
        <f t="shared" si="66"/>
        <v>0</v>
      </c>
      <c r="AI715" s="27">
        <f t="shared" si="67"/>
        <v>0</v>
      </c>
      <c r="AJ715" s="27">
        <f t="shared" si="68"/>
        <v>9999</v>
      </c>
      <c r="AK715" s="27">
        <f t="shared" si="69"/>
        <v>9999</v>
      </c>
      <c r="AL715" s="27">
        <f t="shared" si="70"/>
        <v>9999</v>
      </c>
      <c r="AM715" s="27">
        <f t="shared" si="71"/>
        <v>9999</v>
      </c>
    </row>
    <row r="716" spans="1:39" ht="35.1" customHeight="1">
      <c r="A716" s="119" t="s">
        <v>1051</v>
      </c>
      <c r="B716" s="119" t="s">
        <v>4688</v>
      </c>
      <c r="C716" s="119" t="s">
        <v>492</v>
      </c>
      <c r="D716" s="119" t="s">
        <v>14</v>
      </c>
      <c r="E716" s="119" t="s">
        <v>12</v>
      </c>
      <c r="F716" s="121">
        <v>4</v>
      </c>
      <c r="G716" s="121">
        <v>0</v>
      </c>
      <c r="H716" s="121">
        <v>2</v>
      </c>
      <c r="I716" s="119"/>
      <c r="J716" s="119" t="s">
        <v>492</v>
      </c>
      <c r="K716" s="119"/>
      <c r="L716" s="119" t="s">
        <v>3733</v>
      </c>
      <c r="M716" s="119" t="s">
        <v>492</v>
      </c>
      <c r="N716" s="119"/>
      <c r="O716" s="119"/>
      <c r="P716" s="119"/>
      <c r="AF716" s="27">
        <f t="shared" si="64"/>
        <v>0</v>
      </c>
      <c r="AG716" s="27">
        <f t="shared" si="65"/>
        <v>0</v>
      </c>
      <c r="AH716" s="27">
        <f t="shared" si="66"/>
        <v>0</v>
      </c>
      <c r="AI716" s="27">
        <f t="shared" si="67"/>
        <v>0</v>
      </c>
      <c r="AJ716" s="27">
        <f t="shared" si="68"/>
        <v>9999</v>
      </c>
      <c r="AK716" s="27">
        <f t="shared" si="69"/>
        <v>9999</v>
      </c>
      <c r="AL716" s="27">
        <f t="shared" si="70"/>
        <v>9999</v>
      </c>
      <c r="AM716" s="27">
        <f t="shared" si="71"/>
        <v>9999</v>
      </c>
    </row>
    <row r="717" spans="1:39" ht="35.1" customHeight="1">
      <c r="A717" s="119" t="s">
        <v>1051</v>
      </c>
      <c r="B717" s="119" t="s">
        <v>4689</v>
      </c>
      <c r="C717" s="119" t="s">
        <v>4690</v>
      </c>
      <c r="D717" s="119" t="s">
        <v>14</v>
      </c>
      <c r="E717" s="119" t="s">
        <v>3571</v>
      </c>
      <c r="F717" s="121">
        <v>5</v>
      </c>
      <c r="G717" s="121">
        <v>0</v>
      </c>
      <c r="H717" s="121">
        <v>0</v>
      </c>
      <c r="I717" s="119"/>
      <c r="J717" s="119"/>
      <c r="K717" s="119"/>
      <c r="L717" s="119"/>
      <c r="M717" s="119"/>
      <c r="N717" s="119"/>
      <c r="O717" s="119"/>
      <c r="P717" s="119"/>
      <c r="AF717" s="27">
        <f t="shared" si="64"/>
        <v>0</v>
      </c>
      <c r="AG717" s="27">
        <f t="shared" si="65"/>
        <v>0</v>
      </c>
      <c r="AH717" s="27">
        <f t="shared" si="66"/>
        <v>0</v>
      </c>
      <c r="AI717" s="27">
        <f t="shared" si="67"/>
        <v>0</v>
      </c>
      <c r="AJ717" s="27">
        <f t="shared" si="68"/>
        <v>9999</v>
      </c>
      <c r="AK717" s="27">
        <f t="shared" si="69"/>
        <v>9999</v>
      </c>
      <c r="AL717" s="27">
        <f t="shared" si="70"/>
        <v>9999</v>
      </c>
      <c r="AM717" s="27">
        <f t="shared" si="71"/>
        <v>9999</v>
      </c>
    </row>
    <row r="718" spans="1:39" ht="35.1" customHeight="1">
      <c r="A718" s="119" t="s">
        <v>1064</v>
      </c>
      <c r="B718" s="119" t="s">
        <v>4691</v>
      </c>
      <c r="C718" s="119" t="s">
        <v>1076</v>
      </c>
      <c r="D718" s="119" t="s">
        <v>19</v>
      </c>
      <c r="E718" s="119" t="s">
        <v>12</v>
      </c>
      <c r="F718" s="121">
        <v>1</v>
      </c>
      <c r="G718" s="121">
        <v>3</v>
      </c>
      <c r="H718" s="121">
        <v>0</v>
      </c>
      <c r="I718" s="119" t="s">
        <v>1076</v>
      </c>
      <c r="J718" s="119"/>
      <c r="K718" s="119" t="s">
        <v>4692</v>
      </c>
      <c r="L718" s="119"/>
      <c r="M718" s="119" t="s">
        <v>1076</v>
      </c>
      <c r="N718" s="119"/>
      <c r="O718" s="119"/>
      <c r="P718" s="119"/>
      <c r="AF718" s="27">
        <f t="shared" si="64"/>
        <v>0</v>
      </c>
      <c r="AG718" s="27">
        <f t="shared" si="65"/>
        <v>0</v>
      </c>
      <c r="AH718" s="27">
        <f t="shared" si="66"/>
        <v>0</v>
      </c>
      <c r="AI718" s="27">
        <f t="shared" si="67"/>
        <v>0</v>
      </c>
      <c r="AJ718" s="27">
        <f t="shared" si="68"/>
        <v>9999</v>
      </c>
      <c r="AK718" s="27">
        <f t="shared" si="69"/>
        <v>9999</v>
      </c>
      <c r="AL718" s="27">
        <f t="shared" si="70"/>
        <v>9999</v>
      </c>
      <c r="AM718" s="27">
        <f t="shared" si="71"/>
        <v>9999</v>
      </c>
    </row>
    <row r="719" spans="1:39" ht="35.1" customHeight="1">
      <c r="A719" s="119" t="s">
        <v>1064</v>
      </c>
      <c r="B719" s="119" t="s">
        <v>4693</v>
      </c>
      <c r="C719" s="119" t="s">
        <v>1077</v>
      </c>
      <c r="D719" s="119" t="s">
        <v>19</v>
      </c>
      <c r="E719" s="119" t="s">
        <v>12</v>
      </c>
      <c r="F719" s="121">
        <v>2</v>
      </c>
      <c r="G719" s="121">
        <v>3</v>
      </c>
      <c r="H719" s="121">
        <v>0</v>
      </c>
      <c r="I719" s="119" t="s">
        <v>1077</v>
      </c>
      <c r="J719" s="119"/>
      <c r="K719" s="119" t="s">
        <v>4694</v>
      </c>
      <c r="L719" s="119"/>
      <c r="M719" s="119" t="s">
        <v>1077</v>
      </c>
      <c r="N719" s="119"/>
      <c r="O719" s="119"/>
      <c r="P719" s="119"/>
      <c r="AF719" s="27">
        <f t="shared" si="64"/>
        <v>0</v>
      </c>
      <c r="AG719" s="27">
        <f t="shared" si="65"/>
        <v>0</v>
      </c>
      <c r="AH719" s="27">
        <f t="shared" si="66"/>
        <v>0</v>
      </c>
      <c r="AI719" s="27">
        <f t="shared" si="67"/>
        <v>0</v>
      </c>
      <c r="AJ719" s="27">
        <f t="shared" si="68"/>
        <v>9999</v>
      </c>
      <c r="AK719" s="27">
        <f t="shared" si="69"/>
        <v>9999</v>
      </c>
      <c r="AL719" s="27">
        <f t="shared" si="70"/>
        <v>9999</v>
      </c>
      <c r="AM719" s="27">
        <f t="shared" si="71"/>
        <v>9999</v>
      </c>
    </row>
    <row r="720" spans="1:39" ht="35.1" customHeight="1">
      <c r="A720" s="119" t="s">
        <v>1064</v>
      </c>
      <c r="B720" s="119" t="s">
        <v>4695</v>
      </c>
      <c r="C720" s="119" t="s">
        <v>1599</v>
      </c>
      <c r="D720" s="119" t="s">
        <v>19</v>
      </c>
      <c r="E720" s="119" t="s">
        <v>12</v>
      </c>
      <c r="F720" s="121">
        <v>3</v>
      </c>
      <c r="G720" s="121">
        <v>2</v>
      </c>
      <c r="H720" s="121">
        <v>0</v>
      </c>
      <c r="I720" s="119" t="s">
        <v>1599</v>
      </c>
      <c r="J720" s="119"/>
      <c r="K720" s="119" t="s">
        <v>3820</v>
      </c>
      <c r="L720" s="119"/>
      <c r="M720" s="119" t="s">
        <v>1599</v>
      </c>
      <c r="N720" s="119" t="s">
        <v>3821</v>
      </c>
      <c r="O720" s="119"/>
      <c r="P720" s="119"/>
      <c r="AF720" s="27">
        <f t="shared" si="64"/>
        <v>0</v>
      </c>
      <c r="AG720" s="27">
        <f t="shared" si="65"/>
        <v>0</v>
      </c>
      <c r="AH720" s="27">
        <f t="shared" si="66"/>
        <v>0</v>
      </c>
      <c r="AI720" s="27">
        <f t="shared" si="67"/>
        <v>0</v>
      </c>
      <c r="AJ720" s="27">
        <f t="shared" si="68"/>
        <v>9999</v>
      </c>
      <c r="AK720" s="27">
        <f t="shared" si="69"/>
        <v>9999</v>
      </c>
      <c r="AL720" s="27">
        <f t="shared" si="70"/>
        <v>9999</v>
      </c>
      <c r="AM720" s="27">
        <f t="shared" si="71"/>
        <v>9999</v>
      </c>
    </row>
    <row r="721" spans="1:39" ht="35.1" customHeight="1">
      <c r="A721" s="119" t="s">
        <v>1064</v>
      </c>
      <c r="B721" s="119" t="s">
        <v>4696</v>
      </c>
      <c r="C721" s="119" t="s">
        <v>4697</v>
      </c>
      <c r="D721" s="119" t="s">
        <v>19</v>
      </c>
      <c r="E721" s="119" t="s">
        <v>12</v>
      </c>
      <c r="F721" s="121">
        <v>4</v>
      </c>
      <c r="G721" s="121">
        <v>2</v>
      </c>
      <c r="H721" s="121">
        <v>0</v>
      </c>
      <c r="I721" s="119" t="s">
        <v>4697</v>
      </c>
      <c r="J721" s="119"/>
      <c r="K721" s="119" t="s">
        <v>4698</v>
      </c>
      <c r="L721" s="119"/>
      <c r="M721" s="119" t="s">
        <v>4697</v>
      </c>
      <c r="N721" s="119" t="s">
        <v>4699</v>
      </c>
      <c r="O721" s="119" t="s">
        <v>4700</v>
      </c>
      <c r="P721" s="119" t="s">
        <v>4701</v>
      </c>
      <c r="AF721" s="27">
        <f t="shared" si="64"/>
        <v>0</v>
      </c>
      <c r="AG721" s="27">
        <f t="shared" si="65"/>
        <v>0</v>
      </c>
      <c r="AH721" s="27">
        <f t="shared" si="66"/>
        <v>0</v>
      </c>
      <c r="AI721" s="27">
        <f t="shared" si="67"/>
        <v>0</v>
      </c>
      <c r="AJ721" s="27">
        <f t="shared" si="68"/>
        <v>9999</v>
      </c>
      <c r="AK721" s="27">
        <f t="shared" si="69"/>
        <v>9999</v>
      </c>
      <c r="AL721" s="27">
        <f t="shared" si="70"/>
        <v>9999</v>
      </c>
      <c r="AM721" s="27">
        <f t="shared" si="71"/>
        <v>9999</v>
      </c>
    </row>
    <row r="722" spans="1:39" ht="35.1" customHeight="1">
      <c r="A722" s="119" t="s">
        <v>1064</v>
      </c>
      <c r="B722" s="119" t="s">
        <v>4702</v>
      </c>
      <c r="C722" s="119" t="s">
        <v>4703</v>
      </c>
      <c r="D722" s="119" t="s">
        <v>19</v>
      </c>
      <c r="E722" s="119" t="s">
        <v>3571</v>
      </c>
      <c r="F722" s="121">
        <v>5</v>
      </c>
      <c r="G722" s="121">
        <v>0</v>
      </c>
      <c r="H722" s="121">
        <v>0</v>
      </c>
      <c r="I722" s="119"/>
      <c r="J722" s="119"/>
      <c r="K722" s="119"/>
      <c r="L722" s="119"/>
      <c r="M722" s="119"/>
      <c r="N722" s="119"/>
      <c r="O722" s="119"/>
      <c r="P722" s="119"/>
      <c r="AF722" s="27">
        <f t="shared" si="64"/>
        <v>0</v>
      </c>
      <c r="AG722" s="27">
        <f t="shared" si="65"/>
        <v>0</v>
      </c>
      <c r="AH722" s="27">
        <f t="shared" si="66"/>
        <v>0</v>
      </c>
      <c r="AI722" s="27">
        <f t="shared" si="67"/>
        <v>0</v>
      </c>
      <c r="AJ722" s="27">
        <f t="shared" si="68"/>
        <v>9999</v>
      </c>
      <c r="AK722" s="27">
        <f t="shared" si="69"/>
        <v>9999</v>
      </c>
      <c r="AL722" s="27">
        <f t="shared" si="70"/>
        <v>9999</v>
      </c>
      <c r="AM722" s="27">
        <f t="shared" si="71"/>
        <v>9999</v>
      </c>
    </row>
    <row r="723" spans="1:39" ht="35.1" customHeight="1">
      <c r="A723" s="119" t="s">
        <v>1064</v>
      </c>
      <c r="B723" s="119" t="s">
        <v>4704</v>
      </c>
      <c r="C723" s="119" t="s">
        <v>1073</v>
      </c>
      <c r="D723" s="119" t="s">
        <v>14</v>
      </c>
      <c r="E723" s="119" t="s">
        <v>12</v>
      </c>
      <c r="F723" s="121">
        <v>1</v>
      </c>
      <c r="G723" s="121">
        <v>0</v>
      </c>
      <c r="H723" s="121">
        <v>3</v>
      </c>
      <c r="I723" s="119"/>
      <c r="J723" s="119" t="s">
        <v>1073</v>
      </c>
      <c r="K723" s="119"/>
      <c r="L723" s="119" t="s">
        <v>4705</v>
      </c>
      <c r="M723" s="119" t="s">
        <v>1073</v>
      </c>
      <c r="N723" s="119" t="s">
        <v>4706</v>
      </c>
      <c r="O723" s="119" t="s">
        <v>404</v>
      </c>
      <c r="P723" s="119" t="s">
        <v>3577</v>
      </c>
      <c r="AF723" s="27">
        <f t="shared" si="64"/>
        <v>0</v>
      </c>
      <c r="AG723" s="27">
        <f t="shared" si="65"/>
        <v>0</v>
      </c>
      <c r="AH723" s="27">
        <f t="shared" si="66"/>
        <v>0</v>
      </c>
      <c r="AI723" s="27">
        <f t="shared" si="67"/>
        <v>0</v>
      </c>
      <c r="AJ723" s="27">
        <f t="shared" si="68"/>
        <v>9999</v>
      </c>
      <c r="AK723" s="27">
        <f t="shared" si="69"/>
        <v>9999</v>
      </c>
      <c r="AL723" s="27">
        <f t="shared" si="70"/>
        <v>9999</v>
      </c>
      <c r="AM723" s="27">
        <f t="shared" si="71"/>
        <v>9999</v>
      </c>
    </row>
    <row r="724" spans="1:39" ht="35.1" customHeight="1">
      <c r="A724" s="119" t="s">
        <v>1064</v>
      </c>
      <c r="B724" s="119" t="s">
        <v>4707</v>
      </c>
      <c r="C724" s="119" t="s">
        <v>402</v>
      </c>
      <c r="D724" s="119" t="s">
        <v>14</v>
      </c>
      <c r="E724" s="119" t="s">
        <v>12</v>
      </c>
      <c r="F724" s="121">
        <v>2</v>
      </c>
      <c r="G724" s="121">
        <v>0</v>
      </c>
      <c r="H724" s="121">
        <v>3</v>
      </c>
      <c r="I724" s="119"/>
      <c r="J724" s="119" t="s">
        <v>402</v>
      </c>
      <c r="K724" s="119"/>
      <c r="L724" s="119" t="s">
        <v>3586</v>
      </c>
      <c r="M724" s="119" t="s">
        <v>402</v>
      </c>
      <c r="N724" s="119"/>
      <c r="O724" s="119"/>
      <c r="P724" s="119"/>
      <c r="AF724" s="27">
        <f t="shared" si="64"/>
        <v>0</v>
      </c>
      <c r="AG724" s="27">
        <f t="shared" si="65"/>
        <v>0</v>
      </c>
      <c r="AH724" s="27">
        <f t="shared" si="66"/>
        <v>0</v>
      </c>
      <c r="AI724" s="27">
        <f t="shared" si="67"/>
        <v>0</v>
      </c>
      <c r="AJ724" s="27">
        <f t="shared" si="68"/>
        <v>9999</v>
      </c>
      <c r="AK724" s="27">
        <f t="shared" si="69"/>
        <v>9999</v>
      </c>
      <c r="AL724" s="27">
        <f t="shared" si="70"/>
        <v>9999</v>
      </c>
      <c r="AM724" s="27">
        <f t="shared" si="71"/>
        <v>9999</v>
      </c>
    </row>
    <row r="725" spans="1:39" ht="35.1" customHeight="1">
      <c r="A725" s="119" t="s">
        <v>1064</v>
      </c>
      <c r="B725" s="119" t="s">
        <v>4708</v>
      </c>
      <c r="C725" s="119" t="s">
        <v>1074</v>
      </c>
      <c r="D725" s="119" t="s">
        <v>14</v>
      </c>
      <c r="E725" s="119" t="s">
        <v>12</v>
      </c>
      <c r="F725" s="121">
        <v>3</v>
      </c>
      <c r="G725" s="121">
        <v>0</v>
      </c>
      <c r="H725" s="121">
        <v>2</v>
      </c>
      <c r="I725" s="119"/>
      <c r="J725" s="119" t="s">
        <v>1074</v>
      </c>
      <c r="K725" s="119"/>
      <c r="L725" s="119" t="s">
        <v>4709</v>
      </c>
      <c r="M725" s="119" t="s">
        <v>1074</v>
      </c>
      <c r="N725" s="119"/>
      <c r="O725" s="119"/>
      <c r="P725" s="119"/>
      <c r="AF725" s="27">
        <f t="shared" si="64"/>
        <v>0</v>
      </c>
      <c r="AG725" s="27">
        <f t="shared" si="65"/>
        <v>0</v>
      </c>
      <c r="AH725" s="27">
        <f t="shared" si="66"/>
        <v>0</v>
      </c>
      <c r="AI725" s="27">
        <f t="shared" si="67"/>
        <v>0</v>
      </c>
      <c r="AJ725" s="27">
        <f t="shared" si="68"/>
        <v>9999</v>
      </c>
      <c r="AK725" s="27">
        <f t="shared" si="69"/>
        <v>9999</v>
      </c>
      <c r="AL725" s="27">
        <f t="shared" si="70"/>
        <v>9999</v>
      </c>
      <c r="AM725" s="27">
        <f t="shared" si="71"/>
        <v>9999</v>
      </c>
    </row>
    <row r="726" spans="1:39" ht="35.1" customHeight="1">
      <c r="A726" s="119" t="s">
        <v>1064</v>
      </c>
      <c r="B726" s="119" t="s">
        <v>4710</v>
      </c>
      <c r="C726" s="119" t="s">
        <v>1075</v>
      </c>
      <c r="D726" s="119" t="s">
        <v>14</v>
      </c>
      <c r="E726" s="119" t="s">
        <v>12</v>
      </c>
      <c r="F726" s="121">
        <v>4</v>
      </c>
      <c r="G726" s="121">
        <v>0</v>
      </c>
      <c r="H726" s="121">
        <v>2</v>
      </c>
      <c r="I726" s="119"/>
      <c r="J726" s="119" t="s">
        <v>1075</v>
      </c>
      <c r="K726" s="119"/>
      <c r="L726" s="119" t="s">
        <v>4711</v>
      </c>
      <c r="M726" s="119" t="s">
        <v>1075</v>
      </c>
      <c r="N726" s="119"/>
      <c r="O726" s="119"/>
      <c r="P726" s="119"/>
      <c r="AF726" s="27">
        <f t="shared" si="64"/>
        <v>0</v>
      </c>
      <c r="AG726" s="27">
        <f t="shared" si="65"/>
        <v>0</v>
      </c>
      <c r="AH726" s="27">
        <f t="shared" si="66"/>
        <v>0</v>
      </c>
      <c r="AI726" s="27">
        <f t="shared" si="67"/>
        <v>0</v>
      </c>
      <c r="AJ726" s="27">
        <f t="shared" si="68"/>
        <v>9999</v>
      </c>
      <c r="AK726" s="27">
        <f t="shared" si="69"/>
        <v>9999</v>
      </c>
      <c r="AL726" s="27">
        <f t="shared" si="70"/>
        <v>9999</v>
      </c>
      <c r="AM726" s="27">
        <f t="shared" si="71"/>
        <v>9999</v>
      </c>
    </row>
    <row r="727" spans="1:39" ht="35.1" customHeight="1">
      <c r="A727" s="119" t="s">
        <v>1064</v>
      </c>
      <c r="B727" s="119" t="s">
        <v>4712</v>
      </c>
      <c r="C727" s="119" t="s">
        <v>4713</v>
      </c>
      <c r="D727" s="119" t="s">
        <v>14</v>
      </c>
      <c r="E727" s="119" t="s">
        <v>3571</v>
      </c>
      <c r="F727" s="121">
        <v>5</v>
      </c>
      <c r="G727" s="121">
        <v>0</v>
      </c>
      <c r="H727" s="121">
        <v>0</v>
      </c>
      <c r="I727" s="119"/>
      <c r="J727" s="119"/>
      <c r="K727" s="119"/>
      <c r="L727" s="119"/>
      <c r="M727" s="119"/>
      <c r="N727" s="119"/>
      <c r="O727" s="119"/>
      <c r="P727" s="119"/>
      <c r="AF727" s="27">
        <f t="shared" si="64"/>
        <v>0</v>
      </c>
      <c r="AG727" s="27">
        <f t="shared" si="65"/>
        <v>0</v>
      </c>
      <c r="AH727" s="27">
        <f t="shared" si="66"/>
        <v>0</v>
      </c>
      <c r="AI727" s="27">
        <f t="shared" si="67"/>
        <v>0</v>
      </c>
      <c r="AJ727" s="27">
        <f t="shared" si="68"/>
        <v>9999</v>
      </c>
      <c r="AK727" s="27">
        <f t="shared" si="69"/>
        <v>9999</v>
      </c>
      <c r="AL727" s="27">
        <f t="shared" si="70"/>
        <v>9999</v>
      </c>
      <c r="AM727" s="27">
        <f t="shared" si="71"/>
        <v>9999</v>
      </c>
    </row>
    <row r="728" spans="1:39" ht="35.1" customHeight="1">
      <c r="A728" s="119" t="s">
        <v>1078</v>
      </c>
      <c r="B728" s="119" t="s">
        <v>4714</v>
      </c>
      <c r="C728" s="119" t="s">
        <v>855</v>
      </c>
      <c r="D728" s="119" t="s">
        <v>19</v>
      </c>
      <c r="E728" s="119" t="s">
        <v>12</v>
      </c>
      <c r="F728" s="121">
        <v>1</v>
      </c>
      <c r="G728" s="121">
        <v>3</v>
      </c>
      <c r="H728" s="121">
        <v>0</v>
      </c>
      <c r="I728" s="119" t="s">
        <v>855</v>
      </c>
      <c r="J728" s="119"/>
      <c r="K728" s="119" t="s">
        <v>4323</v>
      </c>
      <c r="L728" s="119"/>
      <c r="M728" s="119" t="s">
        <v>855</v>
      </c>
      <c r="N728" s="119" t="s">
        <v>4324</v>
      </c>
      <c r="O728" s="119"/>
      <c r="P728" s="119"/>
      <c r="AF728" s="27">
        <f t="shared" si="64"/>
        <v>0</v>
      </c>
      <c r="AG728" s="27">
        <f t="shared" si="65"/>
        <v>0</v>
      </c>
      <c r="AH728" s="27">
        <f t="shared" si="66"/>
        <v>0</v>
      </c>
      <c r="AI728" s="27">
        <f t="shared" si="67"/>
        <v>0</v>
      </c>
      <c r="AJ728" s="27">
        <f t="shared" si="68"/>
        <v>9999</v>
      </c>
      <c r="AK728" s="27">
        <f t="shared" si="69"/>
        <v>9999</v>
      </c>
      <c r="AL728" s="27">
        <f t="shared" si="70"/>
        <v>9999</v>
      </c>
      <c r="AM728" s="27">
        <f t="shared" si="71"/>
        <v>9999</v>
      </c>
    </row>
    <row r="729" spans="1:39" ht="35.1" customHeight="1">
      <c r="A729" s="119" t="s">
        <v>1078</v>
      </c>
      <c r="B729" s="119" t="s">
        <v>4715</v>
      </c>
      <c r="C729" s="119" t="s">
        <v>1087</v>
      </c>
      <c r="D729" s="119" t="s">
        <v>19</v>
      </c>
      <c r="E729" s="119" t="s">
        <v>12</v>
      </c>
      <c r="F729" s="121">
        <v>2</v>
      </c>
      <c r="G729" s="121">
        <v>3</v>
      </c>
      <c r="H729" s="121">
        <v>0</v>
      </c>
      <c r="I729" s="119" t="s">
        <v>1087</v>
      </c>
      <c r="J729" s="119"/>
      <c r="K729" s="119" t="s">
        <v>4716</v>
      </c>
      <c r="L729" s="119"/>
      <c r="M729" s="119" t="s">
        <v>1087</v>
      </c>
      <c r="N729" s="119"/>
      <c r="O729" s="119"/>
      <c r="P729" s="119"/>
      <c r="AF729" s="27">
        <f t="shared" si="64"/>
        <v>0</v>
      </c>
      <c r="AG729" s="27">
        <f t="shared" si="65"/>
        <v>0</v>
      </c>
      <c r="AH729" s="27">
        <f t="shared" si="66"/>
        <v>0</v>
      </c>
      <c r="AI729" s="27">
        <f t="shared" si="67"/>
        <v>0</v>
      </c>
      <c r="AJ729" s="27">
        <f t="shared" si="68"/>
        <v>9999</v>
      </c>
      <c r="AK729" s="27">
        <f t="shared" si="69"/>
        <v>9999</v>
      </c>
      <c r="AL729" s="27">
        <f t="shared" si="70"/>
        <v>9999</v>
      </c>
      <c r="AM729" s="27">
        <f t="shared" si="71"/>
        <v>9999</v>
      </c>
    </row>
    <row r="730" spans="1:39" ht="35.1" customHeight="1">
      <c r="A730" s="119" t="s">
        <v>1078</v>
      </c>
      <c r="B730" s="119" t="s">
        <v>4717</v>
      </c>
      <c r="C730" s="119" t="s">
        <v>4718</v>
      </c>
      <c r="D730" s="119" t="s">
        <v>19</v>
      </c>
      <c r="E730" s="119" t="s">
        <v>12</v>
      </c>
      <c r="F730" s="121">
        <v>3</v>
      </c>
      <c r="G730" s="121">
        <v>2</v>
      </c>
      <c r="H730" s="121">
        <v>0</v>
      </c>
      <c r="I730" s="119" t="s">
        <v>4718</v>
      </c>
      <c r="J730" s="119"/>
      <c r="K730" s="119" t="s">
        <v>4719</v>
      </c>
      <c r="L730" s="119"/>
      <c r="M730" s="119" t="s">
        <v>4718</v>
      </c>
      <c r="N730" s="119" t="s">
        <v>4720</v>
      </c>
      <c r="O730" s="119" t="s">
        <v>4721</v>
      </c>
      <c r="P730" s="119" t="s">
        <v>2016</v>
      </c>
      <c r="AF730" s="27">
        <f t="shared" si="64"/>
        <v>0</v>
      </c>
      <c r="AG730" s="27">
        <f t="shared" si="65"/>
        <v>0</v>
      </c>
      <c r="AH730" s="27">
        <f t="shared" si="66"/>
        <v>0</v>
      </c>
      <c r="AI730" s="27">
        <f t="shared" si="67"/>
        <v>0</v>
      </c>
      <c r="AJ730" s="27">
        <f t="shared" si="68"/>
        <v>9999</v>
      </c>
      <c r="AK730" s="27">
        <f t="shared" si="69"/>
        <v>9999</v>
      </c>
      <c r="AL730" s="27">
        <f t="shared" si="70"/>
        <v>9999</v>
      </c>
      <c r="AM730" s="27">
        <f t="shared" si="71"/>
        <v>9999</v>
      </c>
    </row>
    <row r="731" spans="1:39" ht="35.1" customHeight="1">
      <c r="A731" s="119" t="s">
        <v>1078</v>
      </c>
      <c r="B731" s="119" t="s">
        <v>4722</v>
      </c>
      <c r="C731" s="119" t="s">
        <v>914</v>
      </c>
      <c r="D731" s="119" t="s">
        <v>19</v>
      </c>
      <c r="E731" s="119" t="s">
        <v>12</v>
      </c>
      <c r="F731" s="121">
        <v>4</v>
      </c>
      <c r="G731" s="121">
        <v>2</v>
      </c>
      <c r="H731" s="121">
        <v>0</v>
      </c>
      <c r="I731" s="119" t="s">
        <v>914</v>
      </c>
      <c r="J731" s="119"/>
      <c r="K731" s="119" t="s">
        <v>4111</v>
      </c>
      <c r="L731" s="119"/>
      <c r="M731" s="119" t="s">
        <v>914</v>
      </c>
      <c r="N731" s="119"/>
      <c r="O731" s="119"/>
      <c r="P731" s="119"/>
      <c r="AF731" s="27">
        <f t="shared" si="64"/>
        <v>0</v>
      </c>
      <c r="AG731" s="27">
        <f t="shared" si="65"/>
        <v>0</v>
      </c>
      <c r="AH731" s="27">
        <f t="shared" si="66"/>
        <v>0</v>
      </c>
      <c r="AI731" s="27">
        <f t="shared" si="67"/>
        <v>0</v>
      </c>
      <c r="AJ731" s="27">
        <f t="shared" si="68"/>
        <v>9999</v>
      </c>
      <c r="AK731" s="27">
        <f t="shared" si="69"/>
        <v>9999</v>
      </c>
      <c r="AL731" s="27">
        <f t="shared" si="70"/>
        <v>9999</v>
      </c>
      <c r="AM731" s="27">
        <f t="shared" si="71"/>
        <v>9999</v>
      </c>
    </row>
    <row r="732" spans="1:39" ht="35.1" customHeight="1">
      <c r="A732" s="119" t="s">
        <v>1078</v>
      </c>
      <c r="B732" s="119" t="s">
        <v>4723</v>
      </c>
      <c r="C732" s="119" t="s">
        <v>4724</v>
      </c>
      <c r="D732" s="119" t="s">
        <v>19</v>
      </c>
      <c r="E732" s="119" t="s">
        <v>3571</v>
      </c>
      <c r="F732" s="121">
        <v>5</v>
      </c>
      <c r="G732" s="121">
        <v>0</v>
      </c>
      <c r="H732" s="121">
        <v>0</v>
      </c>
      <c r="I732" s="119"/>
      <c r="J732" s="119"/>
      <c r="K732" s="119"/>
      <c r="L732" s="119"/>
      <c r="M732" s="119"/>
      <c r="N732" s="119"/>
      <c r="O732" s="119"/>
      <c r="P732" s="119"/>
      <c r="AF732" s="27">
        <f t="shared" si="64"/>
        <v>0</v>
      </c>
      <c r="AG732" s="27">
        <f t="shared" si="65"/>
        <v>0</v>
      </c>
      <c r="AH732" s="27">
        <f t="shared" si="66"/>
        <v>0</v>
      </c>
      <c r="AI732" s="27">
        <f t="shared" si="67"/>
        <v>0</v>
      </c>
      <c r="AJ732" s="27">
        <f t="shared" si="68"/>
        <v>9999</v>
      </c>
      <c r="AK732" s="27">
        <f t="shared" si="69"/>
        <v>9999</v>
      </c>
      <c r="AL732" s="27">
        <f t="shared" si="70"/>
        <v>9999</v>
      </c>
      <c r="AM732" s="27">
        <f t="shared" si="71"/>
        <v>9999</v>
      </c>
    </row>
    <row r="733" spans="1:39" ht="35.1" customHeight="1">
      <c r="A733" s="119" t="s">
        <v>1078</v>
      </c>
      <c r="B733" s="119" t="s">
        <v>4725</v>
      </c>
      <c r="C733" s="119" t="s">
        <v>853</v>
      </c>
      <c r="D733" s="119" t="s">
        <v>14</v>
      </c>
      <c r="E733" s="119" t="s">
        <v>12</v>
      </c>
      <c r="F733" s="121">
        <v>1</v>
      </c>
      <c r="G733" s="121">
        <v>0</v>
      </c>
      <c r="H733" s="121">
        <v>3</v>
      </c>
      <c r="I733" s="119"/>
      <c r="J733" s="119" t="s">
        <v>853</v>
      </c>
      <c r="K733" s="119"/>
      <c r="L733" s="119" t="s">
        <v>4335</v>
      </c>
      <c r="M733" s="119" t="s">
        <v>853</v>
      </c>
      <c r="N733" s="119"/>
      <c r="O733" s="119"/>
      <c r="P733" s="119"/>
      <c r="AF733" s="27">
        <f t="shared" si="64"/>
        <v>0</v>
      </c>
      <c r="AG733" s="27">
        <f t="shared" si="65"/>
        <v>0</v>
      </c>
      <c r="AH733" s="27">
        <f t="shared" si="66"/>
        <v>0</v>
      </c>
      <c r="AI733" s="27">
        <f t="shared" si="67"/>
        <v>0</v>
      </c>
      <c r="AJ733" s="27">
        <f t="shared" si="68"/>
        <v>9999</v>
      </c>
      <c r="AK733" s="27">
        <f t="shared" si="69"/>
        <v>9999</v>
      </c>
      <c r="AL733" s="27">
        <f t="shared" si="70"/>
        <v>9999</v>
      </c>
      <c r="AM733" s="27">
        <f t="shared" si="71"/>
        <v>9999</v>
      </c>
    </row>
    <row r="734" spans="1:39" ht="35.1" customHeight="1">
      <c r="A734" s="119" t="s">
        <v>1078</v>
      </c>
      <c r="B734" s="119" t="s">
        <v>4726</v>
      </c>
      <c r="C734" s="119" t="s">
        <v>957</v>
      </c>
      <c r="D734" s="119" t="s">
        <v>14</v>
      </c>
      <c r="E734" s="119" t="s">
        <v>12</v>
      </c>
      <c r="F734" s="121">
        <v>2</v>
      </c>
      <c r="G734" s="121">
        <v>0</v>
      </c>
      <c r="H734" s="121">
        <v>3</v>
      </c>
      <c r="I734" s="119"/>
      <c r="J734" s="119" t="s">
        <v>957</v>
      </c>
      <c r="K734" s="119"/>
      <c r="L734" s="119" t="s">
        <v>4516</v>
      </c>
      <c r="M734" s="119" t="s">
        <v>957</v>
      </c>
      <c r="N734" s="119"/>
      <c r="O734" s="119"/>
      <c r="P734" s="119"/>
      <c r="AF734" s="27">
        <f t="shared" si="64"/>
        <v>0</v>
      </c>
      <c r="AG734" s="27">
        <f t="shared" si="65"/>
        <v>0</v>
      </c>
      <c r="AH734" s="27">
        <f t="shared" si="66"/>
        <v>0</v>
      </c>
      <c r="AI734" s="27">
        <f t="shared" si="67"/>
        <v>0</v>
      </c>
      <c r="AJ734" s="27">
        <f t="shared" si="68"/>
        <v>9999</v>
      </c>
      <c r="AK734" s="27">
        <f t="shared" si="69"/>
        <v>9999</v>
      </c>
      <c r="AL734" s="27">
        <f t="shared" si="70"/>
        <v>9999</v>
      </c>
      <c r="AM734" s="27">
        <f t="shared" si="71"/>
        <v>9999</v>
      </c>
    </row>
    <row r="735" spans="1:39" ht="35.1" customHeight="1">
      <c r="A735" s="119" t="s">
        <v>1078</v>
      </c>
      <c r="B735" s="119" t="s">
        <v>4727</v>
      </c>
      <c r="C735" s="119" t="s">
        <v>997</v>
      </c>
      <c r="D735" s="119" t="s">
        <v>14</v>
      </c>
      <c r="E735" s="119" t="s">
        <v>12</v>
      </c>
      <c r="F735" s="121">
        <v>3</v>
      </c>
      <c r="G735" s="121">
        <v>0</v>
      </c>
      <c r="H735" s="121">
        <v>2</v>
      </c>
      <c r="I735" s="119"/>
      <c r="J735" s="119" t="s">
        <v>997</v>
      </c>
      <c r="K735" s="119"/>
      <c r="L735" s="119" t="s">
        <v>4585</v>
      </c>
      <c r="M735" s="119" t="s">
        <v>997</v>
      </c>
      <c r="N735" s="119"/>
      <c r="O735" s="119"/>
      <c r="P735" s="119"/>
      <c r="AF735" s="27">
        <f t="shared" si="64"/>
        <v>0</v>
      </c>
      <c r="AG735" s="27">
        <f t="shared" si="65"/>
        <v>0</v>
      </c>
      <c r="AH735" s="27">
        <f t="shared" si="66"/>
        <v>0</v>
      </c>
      <c r="AI735" s="27">
        <f t="shared" si="67"/>
        <v>0</v>
      </c>
      <c r="AJ735" s="27">
        <f t="shared" si="68"/>
        <v>9999</v>
      </c>
      <c r="AK735" s="27">
        <f t="shared" si="69"/>
        <v>9999</v>
      </c>
      <c r="AL735" s="27">
        <f t="shared" si="70"/>
        <v>9999</v>
      </c>
      <c r="AM735" s="27">
        <f t="shared" si="71"/>
        <v>9999</v>
      </c>
    </row>
    <row r="736" spans="1:39" ht="35.1" customHeight="1">
      <c r="A736" s="119" t="s">
        <v>1078</v>
      </c>
      <c r="B736" s="119" t="s">
        <v>4728</v>
      </c>
      <c r="C736" s="119" t="s">
        <v>778</v>
      </c>
      <c r="D736" s="119" t="s">
        <v>14</v>
      </c>
      <c r="E736" s="119" t="s">
        <v>12</v>
      </c>
      <c r="F736" s="121">
        <v>4</v>
      </c>
      <c r="G736" s="121">
        <v>0</v>
      </c>
      <c r="H736" s="121">
        <v>2</v>
      </c>
      <c r="I736" s="119"/>
      <c r="J736" s="119" t="s">
        <v>778</v>
      </c>
      <c r="K736" s="119"/>
      <c r="L736" s="119" t="s">
        <v>4213</v>
      </c>
      <c r="M736" s="119" t="s">
        <v>778</v>
      </c>
      <c r="N736" s="119"/>
      <c r="O736" s="119"/>
      <c r="P736" s="119"/>
      <c r="AF736" s="27">
        <f t="shared" si="64"/>
        <v>0</v>
      </c>
      <c r="AG736" s="27">
        <f t="shared" si="65"/>
        <v>0</v>
      </c>
      <c r="AH736" s="27">
        <f t="shared" si="66"/>
        <v>0</v>
      </c>
      <c r="AI736" s="27">
        <f t="shared" si="67"/>
        <v>0</v>
      </c>
      <c r="AJ736" s="27">
        <f t="shared" si="68"/>
        <v>9999</v>
      </c>
      <c r="AK736" s="27">
        <f t="shared" si="69"/>
        <v>9999</v>
      </c>
      <c r="AL736" s="27">
        <f t="shared" si="70"/>
        <v>9999</v>
      </c>
      <c r="AM736" s="27">
        <f t="shared" si="71"/>
        <v>9999</v>
      </c>
    </row>
    <row r="737" spans="1:39" ht="35.1" customHeight="1">
      <c r="A737" s="119" t="s">
        <v>1078</v>
      </c>
      <c r="B737" s="119" t="s">
        <v>4729</v>
      </c>
      <c r="C737" s="119" t="s">
        <v>4730</v>
      </c>
      <c r="D737" s="119" t="s">
        <v>14</v>
      </c>
      <c r="E737" s="119" t="s">
        <v>3571</v>
      </c>
      <c r="F737" s="121">
        <v>5</v>
      </c>
      <c r="G737" s="121">
        <v>0</v>
      </c>
      <c r="H737" s="121">
        <v>0</v>
      </c>
      <c r="I737" s="119"/>
      <c r="J737" s="119"/>
      <c r="K737" s="119"/>
      <c r="L737" s="119"/>
      <c r="M737" s="119"/>
      <c r="N737" s="119"/>
      <c r="O737" s="119"/>
      <c r="P737" s="119"/>
      <c r="AF737" s="27">
        <f t="shared" si="64"/>
        <v>0</v>
      </c>
      <c r="AG737" s="27">
        <f t="shared" si="65"/>
        <v>0</v>
      </c>
      <c r="AH737" s="27">
        <f t="shared" si="66"/>
        <v>0</v>
      </c>
      <c r="AI737" s="27">
        <f t="shared" si="67"/>
        <v>0</v>
      </c>
      <c r="AJ737" s="27">
        <f t="shared" si="68"/>
        <v>9999</v>
      </c>
      <c r="AK737" s="27">
        <f t="shared" si="69"/>
        <v>9999</v>
      </c>
      <c r="AL737" s="27">
        <f t="shared" si="70"/>
        <v>9999</v>
      </c>
      <c r="AM737" s="27">
        <f t="shared" si="71"/>
        <v>9999</v>
      </c>
    </row>
    <row r="738" spans="1:39" ht="35.1" customHeight="1">
      <c r="A738" s="119" t="s">
        <v>565</v>
      </c>
      <c r="B738" s="119" t="s">
        <v>4731</v>
      </c>
      <c r="C738" s="119" t="s">
        <v>1100</v>
      </c>
      <c r="D738" s="119" t="s">
        <v>19</v>
      </c>
      <c r="E738" s="119" t="s">
        <v>12</v>
      </c>
      <c r="F738" s="121">
        <v>1</v>
      </c>
      <c r="G738" s="121">
        <v>3</v>
      </c>
      <c r="H738" s="121">
        <v>0</v>
      </c>
      <c r="I738" s="119" t="s">
        <v>1100</v>
      </c>
      <c r="J738" s="119"/>
      <c r="K738" s="119" t="s">
        <v>4732</v>
      </c>
      <c r="L738" s="119"/>
      <c r="M738" s="119" t="s">
        <v>1100</v>
      </c>
      <c r="N738" s="119"/>
      <c r="O738" s="119"/>
      <c r="P738" s="119"/>
      <c r="AF738" s="27">
        <f t="shared" si="64"/>
        <v>0</v>
      </c>
      <c r="AG738" s="27">
        <f t="shared" si="65"/>
        <v>0</v>
      </c>
      <c r="AH738" s="27">
        <f t="shared" si="66"/>
        <v>0</v>
      </c>
      <c r="AI738" s="27">
        <f t="shared" si="67"/>
        <v>0</v>
      </c>
      <c r="AJ738" s="27">
        <f t="shared" si="68"/>
        <v>9999</v>
      </c>
      <c r="AK738" s="27">
        <f t="shared" si="69"/>
        <v>9999</v>
      </c>
      <c r="AL738" s="27">
        <f t="shared" si="70"/>
        <v>9999</v>
      </c>
      <c r="AM738" s="27">
        <f t="shared" si="71"/>
        <v>9999</v>
      </c>
    </row>
    <row r="739" spans="1:39" ht="35.1" customHeight="1">
      <c r="A739" s="119" t="s">
        <v>565</v>
      </c>
      <c r="B739" s="119" t="s">
        <v>4733</v>
      </c>
      <c r="C739" s="119" t="s">
        <v>451</v>
      </c>
      <c r="D739" s="119" t="s">
        <v>19</v>
      </c>
      <c r="E739" s="119" t="s">
        <v>12</v>
      </c>
      <c r="F739" s="121">
        <v>2</v>
      </c>
      <c r="G739" s="121">
        <v>2</v>
      </c>
      <c r="H739" s="121">
        <v>0</v>
      </c>
      <c r="I739" s="119" t="s">
        <v>451</v>
      </c>
      <c r="J739" s="119"/>
      <c r="K739" s="119" t="s">
        <v>3579</v>
      </c>
      <c r="L739" s="119"/>
      <c r="M739" s="119" t="s">
        <v>451</v>
      </c>
      <c r="N739" s="119" t="s">
        <v>3580</v>
      </c>
      <c r="O739" s="119"/>
      <c r="P739" s="119"/>
      <c r="AF739" s="27">
        <f t="shared" si="64"/>
        <v>0</v>
      </c>
      <c r="AG739" s="27">
        <f t="shared" si="65"/>
        <v>0</v>
      </c>
      <c r="AH739" s="27">
        <f t="shared" si="66"/>
        <v>0</v>
      </c>
      <c r="AI739" s="27">
        <f t="shared" si="67"/>
        <v>0</v>
      </c>
      <c r="AJ739" s="27">
        <f t="shared" si="68"/>
        <v>9999</v>
      </c>
      <c r="AK739" s="27">
        <f t="shared" si="69"/>
        <v>9999</v>
      </c>
      <c r="AL739" s="27">
        <f t="shared" si="70"/>
        <v>9999</v>
      </c>
      <c r="AM739" s="27">
        <f t="shared" si="71"/>
        <v>9999</v>
      </c>
    </row>
    <row r="740" spans="1:39" ht="35.1" customHeight="1">
      <c r="A740" s="119" t="s">
        <v>565</v>
      </c>
      <c r="B740" s="119" t="s">
        <v>4734</v>
      </c>
      <c r="C740" s="119" t="s">
        <v>4735</v>
      </c>
      <c r="D740" s="119" t="s">
        <v>19</v>
      </c>
      <c r="E740" s="119" t="s">
        <v>12</v>
      </c>
      <c r="F740" s="121">
        <v>3</v>
      </c>
      <c r="G740" s="121">
        <v>2</v>
      </c>
      <c r="H740" s="121">
        <v>0</v>
      </c>
      <c r="I740" s="119" t="s">
        <v>4735</v>
      </c>
      <c r="J740" s="119"/>
      <c r="K740" s="119" t="s">
        <v>4736</v>
      </c>
      <c r="L740" s="119"/>
      <c r="M740" s="119" t="s">
        <v>4735</v>
      </c>
      <c r="N740" s="119"/>
      <c r="O740" s="119"/>
      <c r="P740" s="119"/>
      <c r="AF740" s="27">
        <f t="shared" si="64"/>
        <v>0</v>
      </c>
      <c r="AG740" s="27">
        <f t="shared" si="65"/>
        <v>0</v>
      </c>
      <c r="AH740" s="27">
        <f t="shared" si="66"/>
        <v>0</v>
      </c>
      <c r="AI740" s="27">
        <f t="shared" si="67"/>
        <v>0</v>
      </c>
      <c r="AJ740" s="27">
        <f t="shared" si="68"/>
        <v>9999</v>
      </c>
      <c r="AK740" s="27">
        <f t="shared" si="69"/>
        <v>9999</v>
      </c>
      <c r="AL740" s="27">
        <f t="shared" si="70"/>
        <v>9999</v>
      </c>
      <c r="AM740" s="27">
        <f t="shared" si="71"/>
        <v>9999</v>
      </c>
    </row>
    <row r="741" spans="1:39" ht="35.1" customHeight="1">
      <c r="A741" s="119" t="s">
        <v>565</v>
      </c>
      <c r="B741" s="119" t="s">
        <v>4737</v>
      </c>
      <c r="C741" s="119" t="s">
        <v>1131</v>
      </c>
      <c r="D741" s="119" t="s">
        <v>19</v>
      </c>
      <c r="E741" s="119" t="s">
        <v>12</v>
      </c>
      <c r="F741" s="121">
        <v>4</v>
      </c>
      <c r="G741" s="121">
        <v>2</v>
      </c>
      <c r="H741" s="121">
        <v>0</v>
      </c>
      <c r="I741" s="119" t="s">
        <v>1131</v>
      </c>
      <c r="J741" s="119"/>
      <c r="K741" s="119" t="s">
        <v>3973</v>
      </c>
      <c r="L741" s="119"/>
      <c r="M741" s="119" t="s">
        <v>1131</v>
      </c>
      <c r="N741" s="119"/>
      <c r="O741" s="119"/>
      <c r="P741" s="119"/>
      <c r="AF741" s="27">
        <f t="shared" si="64"/>
        <v>0</v>
      </c>
      <c r="AG741" s="27">
        <f t="shared" si="65"/>
        <v>0</v>
      </c>
      <c r="AH741" s="27">
        <f t="shared" si="66"/>
        <v>0</v>
      </c>
      <c r="AI741" s="27">
        <f t="shared" si="67"/>
        <v>0</v>
      </c>
      <c r="AJ741" s="27">
        <f t="shared" si="68"/>
        <v>9999</v>
      </c>
      <c r="AK741" s="27">
        <f t="shared" si="69"/>
        <v>9999</v>
      </c>
      <c r="AL741" s="27">
        <f t="shared" si="70"/>
        <v>9999</v>
      </c>
      <c r="AM741" s="27">
        <f t="shared" si="71"/>
        <v>9999</v>
      </c>
    </row>
    <row r="742" spans="1:39" ht="35.1" customHeight="1">
      <c r="A742" s="119" t="s">
        <v>565</v>
      </c>
      <c r="B742" s="119" t="s">
        <v>4738</v>
      </c>
      <c r="C742" s="119" t="s">
        <v>4739</v>
      </c>
      <c r="D742" s="119" t="s">
        <v>19</v>
      </c>
      <c r="E742" s="119" t="s">
        <v>12</v>
      </c>
      <c r="F742" s="121">
        <v>5</v>
      </c>
      <c r="G742" s="121">
        <v>1</v>
      </c>
      <c r="H742" s="121">
        <v>0</v>
      </c>
      <c r="I742" s="119" t="s">
        <v>4739</v>
      </c>
      <c r="J742" s="119"/>
      <c r="K742" s="119" t="s">
        <v>4740</v>
      </c>
      <c r="L742" s="119"/>
      <c r="M742" s="119" t="s">
        <v>4739</v>
      </c>
      <c r="N742" s="119" t="s">
        <v>4741</v>
      </c>
      <c r="O742" s="119"/>
      <c r="P742" s="119"/>
      <c r="AF742" s="27">
        <f t="shared" si="64"/>
        <v>0</v>
      </c>
      <c r="AG742" s="27">
        <f t="shared" si="65"/>
        <v>0</v>
      </c>
      <c r="AH742" s="27">
        <f t="shared" si="66"/>
        <v>0</v>
      </c>
      <c r="AI742" s="27">
        <f t="shared" si="67"/>
        <v>0</v>
      </c>
      <c r="AJ742" s="27">
        <f t="shared" si="68"/>
        <v>9999</v>
      </c>
      <c r="AK742" s="27">
        <f t="shared" si="69"/>
        <v>9999</v>
      </c>
      <c r="AL742" s="27">
        <f t="shared" si="70"/>
        <v>9999</v>
      </c>
      <c r="AM742" s="27">
        <f t="shared" si="71"/>
        <v>9999</v>
      </c>
    </row>
    <row r="743" spans="1:39" ht="35.1" customHeight="1">
      <c r="A743" s="119" t="s">
        <v>565</v>
      </c>
      <c r="B743" s="119" t="s">
        <v>4742</v>
      </c>
      <c r="C743" s="119" t="s">
        <v>1096</v>
      </c>
      <c r="D743" s="119" t="s">
        <v>14</v>
      </c>
      <c r="E743" s="119" t="s">
        <v>12</v>
      </c>
      <c r="F743" s="121">
        <v>1</v>
      </c>
      <c r="G743" s="121">
        <v>0</v>
      </c>
      <c r="H743" s="121">
        <v>3</v>
      </c>
      <c r="I743" s="119"/>
      <c r="J743" s="119" t="s">
        <v>1096</v>
      </c>
      <c r="K743" s="119"/>
      <c r="L743" s="119" t="s">
        <v>4743</v>
      </c>
      <c r="M743" s="119" t="s">
        <v>1096</v>
      </c>
      <c r="N743" s="119"/>
      <c r="O743" s="119"/>
      <c r="P743" s="119"/>
      <c r="AF743" s="27">
        <f t="shared" si="64"/>
        <v>0</v>
      </c>
      <c r="AG743" s="27">
        <f t="shared" si="65"/>
        <v>0</v>
      </c>
      <c r="AH743" s="27">
        <f t="shared" si="66"/>
        <v>0</v>
      </c>
      <c r="AI743" s="27">
        <f t="shared" si="67"/>
        <v>0</v>
      </c>
      <c r="AJ743" s="27">
        <f t="shared" si="68"/>
        <v>9999</v>
      </c>
      <c r="AK743" s="27">
        <f t="shared" si="69"/>
        <v>9999</v>
      </c>
      <c r="AL743" s="27">
        <f t="shared" si="70"/>
        <v>9999</v>
      </c>
      <c r="AM743" s="27">
        <f t="shared" si="71"/>
        <v>9999</v>
      </c>
    </row>
    <row r="744" spans="1:39" ht="35.1" customHeight="1">
      <c r="A744" s="119" t="s">
        <v>565</v>
      </c>
      <c r="B744" s="119" t="s">
        <v>4744</v>
      </c>
      <c r="C744" s="119" t="s">
        <v>1097</v>
      </c>
      <c r="D744" s="119" t="s">
        <v>14</v>
      </c>
      <c r="E744" s="119" t="s">
        <v>12</v>
      </c>
      <c r="F744" s="121">
        <v>2</v>
      </c>
      <c r="G744" s="121">
        <v>0</v>
      </c>
      <c r="H744" s="121">
        <v>3</v>
      </c>
      <c r="I744" s="119"/>
      <c r="J744" s="119" t="s">
        <v>1097</v>
      </c>
      <c r="K744" s="119"/>
      <c r="L744" s="119" t="s">
        <v>4745</v>
      </c>
      <c r="M744" s="119" t="s">
        <v>1097</v>
      </c>
      <c r="N744" s="119"/>
      <c r="O744" s="119"/>
      <c r="P744" s="119"/>
      <c r="AF744" s="27">
        <f t="shared" si="64"/>
        <v>0</v>
      </c>
      <c r="AG744" s="27">
        <f t="shared" si="65"/>
        <v>0</v>
      </c>
      <c r="AH744" s="27">
        <f t="shared" si="66"/>
        <v>0</v>
      </c>
      <c r="AI744" s="27">
        <f t="shared" si="67"/>
        <v>0</v>
      </c>
      <c r="AJ744" s="27">
        <f t="shared" si="68"/>
        <v>9999</v>
      </c>
      <c r="AK744" s="27">
        <f t="shared" si="69"/>
        <v>9999</v>
      </c>
      <c r="AL744" s="27">
        <f t="shared" si="70"/>
        <v>9999</v>
      </c>
      <c r="AM744" s="27">
        <f t="shared" si="71"/>
        <v>9999</v>
      </c>
    </row>
    <row r="745" spans="1:39" ht="35.1" customHeight="1">
      <c r="A745" s="119" t="s">
        <v>565</v>
      </c>
      <c r="B745" s="119" t="s">
        <v>4746</v>
      </c>
      <c r="C745" s="119" t="s">
        <v>1098</v>
      </c>
      <c r="D745" s="119" t="s">
        <v>14</v>
      </c>
      <c r="E745" s="119" t="s">
        <v>12</v>
      </c>
      <c r="F745" s="121">
        <v>3</v>
      </c>
      <c r="G745" s="121">
        <v>0</v>
      </c>
      <c r="H745" s="121">
        <v>2</v>
      </c>
      <c r="I745" s="119"/>
      <c r="J745" s="119" t="s">
        <v>1098</v>
      </c>
      <c r="K745" s="119"/>
      <c r="L745" s="119" t="s">
        <v>4747</v>
      </c>
      <c r="M745" s="119" t="s">
        <v>1098</v>
      </c>
      <c r="N745" s="119"/>
      <c r="O745" s="119"/>
      <c r="P745" s="119"/>
      <c r="AF745" s="27">
        <f t="shared" si="64"/>
        <v>0</v>
      </c>
      <c r="AG745" s="27">
        <f t="shared" si="65"/>
        <v>0</v>
      </c>
      <c r="AH745" s="27">
        <f t="shared" si="66"/>
        <v>0</v>
      </c>
      <c r="AI745" s="27">
        <f t="shared" si="67"/>
        <v>0</v>
      </c>
      <c r="AJ745" s="27">
        <f t="shared" si="68"/>
        <v>9999</v>
      </c>
      <c r="AK745" s="27">
        <f t="shared" si="69"/>
        <v>9999</v>
      </c>
      <c r="AL745" s="27">
        <f t="shared" si="70"/>
        <v>9999</v>
      </c>
      <c r="AM745" s="27">
        <f t="shared" si="71"/>
        <v>9999</v>
      </c>
    </row>
    <row r="746" spans="1:39" ht="35.1" customHeight="1">
      <c r="A746" s="119" t="s">
        <v>565</v>
      </c>
      <c r="B746" s="119" t="s">
        <v>4748</v>
      </c>
      <c r="C746" s="119" t="s">
        <v>1099</v>
      </c>
      <c r="D746" s="119" t="s">
        <v>14</v>
      </c>
      <c r="E746" s="119" t="s">
        <v>12</v>
      </c>
      <c r="F746" s="121">
        <v>4</v>
      </c>
      <c r="G746" s="121">
        <v>0</v>
      </c>
      <c r="H746" s="121">
        <v>2</v>
      </c>
      <c r="I746" s="119"/>
      <c r="J746" s="119" t="s">
        <v>1099</v>
      </c>
      <c r="K746" s="119"/>
      <c r="L746" s="119" t="s">
        <v>4749</v>
      </c>
      <c r="M746" s="119" t="s">
        <v>1099</v>
      </c>
      <c r="N746" s="119"/>
      <c r="O746" s="119"/>
      <c r="P746" s="119"/>
      <c r="AF746" s="27">
        <f t="shared" si="64"/>
        <v>0</v>
      </c>
      <c r="AG746" s="27">
        <f t="shared" si="65"/>
        <v>0</v>
      </c>
      <c r="AH746" s="27">
        <f t="shared" si="66"/>
        <v>0</v>
      </c>
      <c r="AI746" s="27">
        <f t="shared" si="67"/>
        <v>0</v>
      </c>
      <c r="AJ746" s="27">
        <f t="shared" si="68"/>
        <v>9999</v>
      </c>
      <c r="AK746" s="27">
        <f t="shared" si="69"/>
        <v>9999</v>
      </c>
      <c r="AL746" s="27">
        <f t="shared" si="70"/>
        <v>9999</v>
      </c>
      <c r="AM746" s="27">
        <f t="shared" si="71"/>
        <v>9999</v>
      </c>
    </row>
    <row r="747" spans="1:39" ht="35.1" customHeight="1">
      <c r="A747" s="119" t="s">
        <v>565</v>
      </c>
      <c r="B747" s="119" t="s">
        <v>4750</v>
      </c>
      <c r="C747" s="119" t="s">
        <v>4751</v>
      </c>
      <c r="D747" s="119" t="s">
        <v>14</v>
      </c>
      <c r="E747" s="119" t="s">
        <v>3571</v>
      </c>
      <c r="F747" s="121">
        <v>5</v>
      </c>
      <c r="G747" s="121">
        <v>0</v>
      </c>
      <c r="H747" s="121">
        <v>0</v>
      </c>
      <c r="I747" s="119"/>
      <c r="J747" s="119"/>
      <c r="K747" s="119"/>
      <c r="L747" s="119"/>
      <c r="M747" s="119"/>
      <c r="N747" s="119"/>
      <c r="O747" s="119"/>
      <c r="P747" s="119"/>
      <c r="AF747" s="27">
        <f t="shared" si="64"/>
        <v>0</v>
      </c>
      <c r="AG747" s="27">
        <f t="shared" si="65"/>
        <v>0</v>
      </c>
      <c r="AH747" s="27">
        <f t="shared" si="66"/>
        <v>0</v>
      </c>
      <c r="AI747" s="27">
        <f t="shared" si="67"/>
        <v>0</v>
      </c>
      <c r="AJ747" s="27">
        <f t="shared" si="68"/>
        <v>9999</v>
      </c>
      <c r="AK747" s="27">
        <f t="shared" si="69"/>
        <v>9999</v>
      </c>
      <c r="AL747" s="27">
        <f t="shared" si="70"/>
        <v>9999</v>
      </c>
      <c r="AM747" s="27">
        <f t="shared" si="71"/>
        <v>9999</v>
      </c>
    </row>
    <row r="748" spans="1:39" ht="35.1" customHeight="1">
      <c r="A748" s="119" t="s">
        <v>1101</v>
      </c>
      <c r="B748" s="119" t="s">
        <v>4752</v>
      </c>
      <c r="C748" s="119" t="s">
        <v>1110</v>
      </c>
      <c r="D748" s="119" t="s">
        <v>19</v>
      </c>
      <c r="E748" s="119" t="s">
        <v>12</v>
      </c>
      <c r="F748" s="121">
        <v>1</v>
      </c>
      <c r="G748" s="121">
        <v>3</v>
      </c>
      <c r="H748" s="121">
        <v>0</v>
      </c>
      <c r="I748" s="119" t="s">
        <v>1110</v>
      </c>
      <c r="J748" s="119"/>
      <c r="K748" s="119" t="s">
        <v>4753</v>
      </c>
      <c r="L748" s="119"/>
      <c r="M748" s="119" t="s">
        <v>1110</v>
      </c>
      <c r="N748" s="119" t="s">
        <v>4754</v>
      </c>
      <c r="O748" s="119"/>
      <c r="P748" s="119"/>
      <c r="AF748" s="27">
        <f t="shared" si="64"/>
        <v>0</v>
      </c>
      <c r="AG748" s="27">
        <f t="shared" si="65"/>
        <v>0</v>
      </c>
      <c r="AH748" s="27">
        <f t="shared" si="66"/>
        <v>0</v>
      </c>
      <c r="AI748" s="27">
        <f t="shared" si="67"/>
        <v>0</v>
      </c>
      <c r="AJ748" s="27">
        <f t="shared" si="68"/>
        <v>9999</v>
      </c>
      <c r="AK748" s="27">
        <f t="shared" si="69"/>
        <v>9999</v>
      </c>
      <c r="AL748" s="27">
        <f t="shared" si="70"/>
        <v>9999</v>
      </c>
      <c r="AM748" s="27">
        <f t="shared" si="71"/>
        <v>9999</v>
      </c>
    </row>
    <row r="749" spans="1:39" ht="35.1" customHeight="1">
      <c r="A749" s="119" t="s">
        <v>1101</v>
      </c>
      <c r="B749" s="119" t="s">
        <v>4755</v>
      </c>
      <c r="C749" s="119" t="s">
        <v>1111</v>
      </c>
      <c r="D749" s="119" t="s">
        <v>19</v>
      </c>
      <c r="E749" s="119" t="s">
        <v>12</v>
      </c>
      <c r="F749" s="121">
        <v>2</v>
      </c>
      <c r="G749" s="121">
        <v>3</v>
      </c>
      <c r="H749" s="121">
        <v>0</v>
      </c>
      <c r="I749" s="119" t="s">
        <v>1111</v>
      </c>
      <c r="J749" s="119"/>
      <c r="K749" s="119" t="s">
        <v>4756</v>
      </c>
      <c r="L749" s="119"/>
      <c r="M749" s="119" t="s">
        <v>1111</v>
      </c>
      <c r="N749" s="119"/>
      <c r="O749" s="119"/>
      <c r="P749" s="119"/>
      <c r="AF749" s="27">
        <f t="shared" si="64"/>
        <v>0</v>
      </c>
      <c r="AG749" s="27">
        <f t="shared" si="65"/>
        <v>0</v>
      </c>
      <c r="AH749" s="27">
        <f t="shared" si="66"/>
        <v>0</v>
      </c>
      <c r="AI749" s="27">
        <f t="shared" si="67"/>
        <v>0</v>
      </c>
      <c r="AJ749" s="27">
        <f t="shared" si="68"/>
        <v>9999</v>
      </c>
      <c r="AK749" s="27">
        <f t="shared" si="69"/>
        <v>9999</v>
      </c>
      <c r="AL749" s="27">
        <f t="shared" si="70"/>
        <v>9999</v>
      </c>
      <c r="AM749" s="27">
        <f t="shared" si="71"/>
        <v>9999</v>
      </c>
    </row>
    <row r="750" spans="1:39" ht="35.1" customHeight="1">
      <c r="A750" s="119" t="s">
        <v>1101</v>
      </c>
      <c r="B750" s="119" t="s">
        <v>4757</v>
      </c>
      <c r="C750" s="119" t="s">
        <v>1227</v>
      </c>
      <c r="D750" s="119" t="s">
        <v>19</v>
      </c>
      <c r="E750" s="119" t="s">
        <v>12</v>
      </c>
      <c r="F750" s="121">
        <v>3</v>
      </c>
      <c r="G750" s="121">
        <v>2</v>
      </c>
      <c r="H750" s="121">
        <v>0</v>
      </c>
      <c r="I750" s="119" t="s">
        <v>1227</v>
      </c>
      <c r="J750" s="119"/>
      <c r="K750" s="119" t="s">
        <v>4758</v>
      </c>
      <c r="L750" s="119"/>
      <c r="M750" s="119" t="s">
        <v>1227</v>
      </c>
      <c r="N750" s="119"/>
      <c r="O750" s="119"/>
      <c r="P750" s="119"/>
      <c r="AF750" s="27">
        <f t="shared" si="64"/>
        <v>0</v>
      </c>
      <c r="AG750" s="27">
        <f t="shared" si="65"/>
        <v>0</v>
      </c>
      <c r="AH750" s="27">
        <f t="shared" si="66"/>
        <v>0</v>
      </c>
      <c r="AI750" s="27">
        <f t="shared" si="67"/>
        <v>0</v>
      </c>
      <c r="AJ750" s="27">
        <f t="shared" si="68"/>
        <v>9999</v>
      </c>
      <c r="AK750" s="27">
        <f t="shared" si="69"/>
        <v>9999</v>
      </c>
      <c r="AL750" s="27">
        <f t="shared" si="70"/>
        <v>9999</v>
      </c>
      <c r="AM750" s="27">
        <f t="shared" si="71"/>
        <v>9999</v>
      </c>
    </row>
    <row r="751" spans="1:39" ht="35.1" customHeight="1">
      <c r="A751" s="119" t="s">
        <v>1101</v>
      </c>
      <c r="B751" s="119" t="s">
        <v>4759</v>
      </c>
      <c r="C751" s="119" t="s">
        <v>482</v>
      </c>
      <c r="D751" s="119" t="s">
        <v>19</v>
      </c>
      <c r="E751" s="119" t="s">
        <v>12</v>
      </c>
      <c r="F751" s="121">
        <v>4</v>
      </c>
      <c r="G751" s="121">
        <v>2</v>
      </c>
      <c r="H751" s="121">
        <v>0</v>
      </c>
      <c r="I751" s="119" t="s">
        <v>482</v>
      </c>
      <c r="J751" s="119"/>
      <c r="K751" s="119" t="s">
        <v>3703</v>
      </c>
      <c r="L751" s="119"/>
      <c r="M751" s="119" t="s">
        <v>482</v>
      </c>
      <c r="N751" s="119"/>
      <c r="O751" s="119"/>
      <c r="P751" s="119"/>
      <c r="AF751" s="27">
        <f t="shared" si="64"/>
        <v>0</v>
      </c>
      <c r="AG751" s="27">
        <f t="shared" si="65"/>
        <v>0</v>
      </c>
      <c r="AH751" s="27">
        <f t="shared" si="66"/>
        <v>0</v>
      </c>
      <c r="AI751" s="27">
        <f t="shared" si="67"/>
        <v>0</v>
      </c>
      <c r="AJ751" s="27">
        <f t="shared" si="68"/>
        <v>9999</v>
      </c>
      <c r="AK751" s="27">
        <f t="shared" si="69"/>
        <v>9999</v>
      </c>
      <c r="AL751" s="27">
        <f t="shared" si="70"/>
        <v>9999</v>
      </c>
      <c r="AM751" s="27">
        <f t="shared" si="71"/>
        <v>9999</v>
      </c>
    </row>
    <row r="752" spans="1:39" ht="35.1" customHeight="1">
      <c r="A752" s="119" t="s">
        <v>1101</v>
      </c>
      <c r="B752" s="119" t="s">
        <v>4760</v>
      </c>
      <c r="C752" s="119" t="s">
        <v>4761</v>
      </c>
      <c r="D752" s="119" t="s">
        <v>19</v>
      </c>
      <c r="E752" s="119" t="s">
        <v>3571</v>
      </c>
      <c r="F752" s="121">
        <v>5</v>
      </c>
      <c r="G752" s="121">
        <v>0</v>
      </c>
      <c r="H752" s="121">
        <v>0</v>
      </c>
      <c r="I752" s="119"/>
      <c r="J752" s="119"/>
      <c r="K752" s="119"/>
      <c r="L752" s="119"/>
      <c r="M752" s="119"/>
      <c r="N752" s="119"/>
      <c r="O752" s="119"/>
      <c r="P752" s="119"/>
      <c r="AF752" s="27">
        <f t="shared" si="64"/>
        <v>0</v>
      </c>
      <c r="AG752" s="27">
        <f t="shared" si="65"/>
        <v>0</v>
      </c>
      <c r="AH752" s="27">
        <f t="shared" si="66"/>
        <v>0</v>
      </c>
      <c r="AI752" s="27">
        <f t="shared" si="67"/>
        <v>0</v>
      </c>
      <c r="AJ752" s="27">
        <f t="shared" si="68"/>
        <v>9999</v>
      </c>
      <c r="AK752" s="27">
        <f t="shared" si="69"/>
        <v>9999</v>
      </c>
      <c r="AL752" s="27">
        <f t="shared" si="70"/>
        <v>9999</v>
      </c>
      <c r="AM752" s="27">
        <f t="shared" si="71"/>
        <v>9999</v>
      </c>
    </row>
    <row r="753" spans="1:39" ht="35.1" customHeight="1">
      <c r="A753" s="119" t="s">
        <v>1101</v>
      </c>
      <c r="B753" s="119" t="s">
        <v>4762</v>
      </c>
      <c r="C753" s="119" t="s">
        <v>1102</v>
      </c>
      <c r="D753" s="119" t="s">
        <v>14</v>
      </c>
      <c r="E753" s="119" t="s">
        <v>12</v>
      </c>
      <c r="F753" s="121">
        <v>1</v>
      </c>
      <c r="G753" s="121">
        <v>0</v>
      </c>
      <c r="H753" s="121">
        <v>3</v>
      </c>
      <c r="I753" s="119"/>
      <c r="J753" s="119" t="s">
        <v>1102</v>
      </c>
      <c r="K753" s="119"/>
      <c r="L753" s="119" t="s">
        <v>4763</v>
      </c>
      <c r="M753" s="119" t="s">
        <v>1102</v>
      </c>
      <c r="N753" s="119"/>
      <c r="O753" s="119"/>
      <c r="P753" s="119"/>
      <c r="AF753" s="27">
        <f t="shared" si="64"/>
        <v>0</v>
      </c>
      <c r="AG753" s="27">
        <f t="shared" si="65"/>
        <v>0</v>
      </c>
      <c r="AH753" s="27">
        <f t="shared" si="66"/>
        <v>0</v>
      </c>
      <c r="AI753" s="27">
        <f t="shared" si="67"/>
        <v>0</v>
      </c>
      <c r="AJ753" s="27">
        <f t="shared" si="68"/>
        <v>9999</v>
      </c>
      <c r="AK753" s="27">
        <f t="shared" si="69"/>
        <v>9999</v>
      </c>
      <c r="AL753" s="27">
        <f t="shared" si="70"/>
        <v>9999</v>
      </c>
      <c r="AM753" s="27">
        <f t="shared" si="71"/>
        <v>9999</v>
      </c>
    </row>
    <row r="754" spans="1:39" ht="35.1" customHeight="1">
      <c r="A754" s="119" t="s">
        <v>1101</v>
      </c>
      <c r="B754" s="119" t="s">
        <v>4764</v>
      </c>
      <c r="C754" s="119" t="s">
        <v>957</v>
      </c>
      <c r="D754" s="119" t="s">
        <v>14</v>
      </c>
      <c r="E754" s="119" t="s">
        <v>12</v>
      </c>
      <c r="F754" s="121">
        <v>2</v>
      </c>
      <c r="G754" s="121">
        <v>0</v>
      </c>
      <c r="H754" s="121">
        <v>3</v>
      </c>
      <c r="I754" s="119"/>
      <c r="J754" s="119" t="s">
        <v>957</v>
      </c>
      <c r="K754" s="119"/>
      <c r="L754" s="119" t="s">
        <v>4516</v>
      </c>
      <c r="M754" s="119" t="s">
        <v>957</v>
      </c>
      <c r="N754" s="119"/>
      <c r="O754" s="119"/>
      <c r="P754" s="119"/>
      <c r="AF754" s="27">
        <f t="shared" si="64"/>
        <v>0</v>
      </c>
      <c r="AG754" s="27">
        <f t="shared" si="65"/>
        <v>0</v>
      </c>
      <c r="AH754" s="27">
        <f t="shared" si="66"/>
        <v>0</v>
      </c>
      <c r="AI754" s="27">
        <f t="shared" si="67"/>
        <v>0</v>
      </c>
      <c r="AJ754" s="27">
        <f t="shared" si="68"/>
        <v>9999</v>
      </c>
      <c r="AK754" s="27">
        <f t="shared" si="69"/>
        <v>9999</v>
      </c>
      <c r="AL754" s="27">
        <f t="shared" si="70"/>
        <v>9999</v>
      </c>
      <c r="AM754" s="27">
        <f t="shared" si="71"/>
        <v>9999</v>
      </c>
    </row>
    <row r="755" spans="1:39" ht="35.1" customHeight="1">
      <c r="A755" s="119" t="s">
        <v>1101</v>
      </c>
      <c r="B755" s="119" t="s">
        <v>4765</v>
      </c>
      <c r="C755" s="119" t="s">
        <v>429</v>
      </c>
      <c r="D755" s="119" t="s">
        <v>14</v>
      </c>
      <c r="E755" s="119" t="s">
        <v>12</v>
      </c>
      <c r="F755" s="121">
        <v>3</v>
      </c>
      <c r="G755" s="121">
        <v>0</v>
      </c>
      <c r="H755" s="121">
        <v>2</v>
      </c>
      <c r="I755" s="119"/>
      <c r="J755" s="119" t="s">
        <v>429</v>
      </c>
      <c r="K755" s="119"/>
      <c r="L755" s="119" t="s">
        <v>3563</v>
      </c>
      <c r="M755" s="119" t="s">
        <v>429</v>
      </c>
      <c r="N755" s="119" t="s">
        <v>3564</v>
      </c>
      <c r="O755" s="119"/>
      <c r="P755" s="119"/>
      <c r="AF755" s="27">
        <f t="shared" si="64"/>
        <v>0</v>
      </c>
      <c r="AG755" s="27">
        <f t="shared" si="65"/>
        <v>0</v>
      </c>
      <c r="AH755" s="27">
        <f t="shared" si="66"/>
        <v>0</v>
      </c>
      <c r="AI755" s="27">
        <f t="shared" si="67"/>
        <v>0</v>
      </c>
      <c r="AJ755" s="27">
        <f t="shared" si="68"/>
        <v>9999</v>
      </c>
      <c r="AK755" s="27">
        <f t="shared" si="69"/>
        <v>9999</v>
      </c>
      <c r="AL755" s="27">
        <f t="shared" si="70"/>
        <v>9999</v>
      </c>
      <c r="AM755" s="27">
        <f t="shared" si="71"/>
        <v>9999</v>
      </c>
    </row>
    <row r="756" spans="1:39" ht="35.1" customHeight="1">
      <c r="A756" s="119" t="s">
        <v>1101</v>
      </c>
      <c r="B756" s="119" t="s">
        <v>4766</v>
      </c>
      <c r="C756" s="119" t="s">
        <v>778</v>
      </c>
      <c r="D756" s="119" t="s">
        <v>14</v>
      </c>
      <c r="E756" s="119" t="s">
        <v>12</v>
      </c>
      <c r="F756" s="121">
        <v>4</v>
      </c>
      <c r="G756" s="121">
        <v>0</v>
      </c>
      <c r="H756" s="121">
        <v>2</v>
      </c>
      <c r="I756" s="119"/>
      <c r="J756" s="119" t="s">
        <v>778</v>
      </c>
      <c r="K756" s="119"/>
      <c r="L756" s="119" t="s">
        <v>4213</v>
      </c>
      <c r="M756" s="119" t="s">
        <v>778</v>
      </c>
      <c r="N756" s="119"/>
      <c r="O756" s="119"/>
      <c r="P756" s="119"/>
      <c r="AF756" s="27">
        <f t="shared" si="64"/>
        <v>0</v>
      </c>
      <c r="AG756" s="27">
        <f t="shared" si="65"/>
        <v>0</v>
      </c>
      <c r="AH756" s="27">
        <f t="shared" si="66"/>
        <v>0</v>
      </c>
      <c r="AI756" s="27">
        <f t="shared" si="67"/>
        <v>0</v>
      </c>
      <c r="AJ756" s="27">
        <f t="shared" si="68"/>
        <v>9999</v>
      </c>
      <c r="AK756" s="27">
        <f t="shared" si="69"/>
        <v>9999</v>
      </c>
      <c r="AL756" s="27">
        <f t="shared" si="70"/>
        <v>9999</v>
      </c>
      <c r="AM756" s="27">
        <f t="shared" si="71"/>
        <v>9999</v>
      </c>
    </row>
    <row r="757" spans="1:39" ht="35.1" customHeight="1">
      <c r="A757" s="119" t="s">
        <v>1101</v>
      </c>
      <c r="B757" s="119" t="s">
        <v>4767</v>
      </c>
      <c r="C757" s="119" t="s">
        <v>4768</v>
      </c>
      <c r="D757" s="119" t="s">
        <v>14</v>
      </c>
      <c r="E757" s="119" t="s">
        <v>3571</v>
      </c>
      <c r="F757" s="121">
        <v>5</v>
      </c>
      <c r="G757" s="121">
        <v>0</v>
      </c>
      <c r="H757" s="121">
        <v>0</v>
      </c>
      <c r="I757" s="119"/>
      <c r="J757" s="119"/>
      <c r="K757" s="119"/>
      <c r="L757" s="119"/>
      <c r="M757" s="119"/>
      <c r="N757" s="119"/>
      <c r="O757" s="119"/>
      <c r="P757" s="119"/>
      <c r="AF757" s="27">
        <f t="shared" si="64"/>
        <v>0</v>
      </c>
      <c r="AG757" s="27">
        <f t="shared" si="65"/>
        <v>0</v>
      </c>
      <c r="AH757" s="27">
        <f t="shared" si="66"/>
        <v>0</v>
      </c>
      <c r="AI757" s="27">
        <f t="shared" si="67"/>
        <v>0</v>
      </c>
      <c r="AJ757" s="27">
        <f t="shared" si="68"/>
        <v>9999</v>
      </c>
      <c r="AK757" s="27">
        <f t="shared" si="69"/>
        <v>9999</v>
      </c>
      <c r="AL757" s="27">
        <f t="shared" si="70"/>
        <v>9999</v>
      </c>
      <c r="AM757" s="27">
        <f t="shared" si="71"/>
        <v>9999</v>
      </c>
    </row>
    <row r="758" spans="1:39" ht="35.1" customHeight="1">
      <c r="A758" s="119" t="s">
        <v>1112</v>
      </c>
      <c r="B758" s="119" t="s">
        <v>4769</v>
      </c>
      <c r="C758" s="119" t="s">
        <v>1122</v>
      </c>
      <c r="D758" s="119" t="s">
        <v>19</v>
      </c>
      <c r="E758" s="119" t="s">
        <v>12</v>
      </c>
      <c r="F758" s="121">
        <v>1</v>
      </c>
      <c r="G758" s="121">
        <v>3</v>
      </c>
      <c r="H758" s="121">
        <v>0</v>
      </c>
      <c r="I758" s="119" t="s">
        <v>1122</v>
      </c>
      <c r="J758" s="119"/>
      <c r="K758" s="119" t="s">
        <v>4770</v>
      </c>
      <c r="L758" s="119"/>
      <c r="M758" s="119" t="s">
        <v>1122</v>
      </c>
      <c r="N758" s="119" t="s">
        <v>4771</v>
      </c>
      <c r="O758" s="119" t="s">
        <v>841</v>
      </c>
      <c r="P758" s="119" t="s">
        <v>3840</v>
      </c>
      <c r="AF758" s="27">
        <f t="shared" si="64"/>
        <v>0</v>
      </c>
      <c r="AG758" s="27">
        <f t="shared" si="65"/>
        <v>0</v>
      </c>
      <c r="AH758" s="27">
        <f t="shared" si="66"/>
        <v>0</v>
      </c>
      <c r="AI758" s="27">
        <f t="shared" si="67"/>
        <v>0</v>
      </c>
      <c r="AJ758" s="27">
        <f t="shared" si="68"/>
        <v>9999</v>
      </c>
      <c r="AK758" s="27">
        <f t="shared" si="69"/>
        <v>9999</v>
      </c>
      <c r="AL758" s="27">
        <f t="shared" si="70"/>
        <v>9999</v>
      </c>
      <c r="AM758" s="27">
        <f t="shared" si="71"/>
        <v>9999</v>
      </c>
    </row>
    <row r="759" spans="1:39" ht="35.1" customHeight="1">
      <c r="A759" s="119" t="s">
        <v>1112</v>
      </c>
      <c r="B759" s="119" t="s">
        <v>4772</v>
      </c>
      <c r="C759" s="119" t="s">
        <v>1011</v>
      </c>
      <c r="D759" s="119" t="s">
        <v>19</v>
      </c>
      <c r="E759" s="119" t="s">
        <v>12</v>
      </c>
      <c r="F759" s="121">
        <v>2</v>
      </c>
      <c r="G759" s="121">
        <v>3</v>
      </c>
      <c r="H759" s="121">
        <v>0</v>
      </c>
      <c r="I759" s="119" t="s">
        <v>1011</v>
      </c>
      <c r="J759" s="119"/>
      <c r="K759" s="119" t="s">
        <v>4593</v>
      </c>
      <c r="L759" s="119"/>
      <c r="M759" s="119" t="s">
        <v>1011</v>
      </c>
      <c r="N759" s="119" t="s">
        <v>2580</v>
      </c>
      <c r="O759" s="119" t="s">
        <v>1568</v>
      </c>
      <c r="P759" s="119"/>
      <c r="AF759" s="27">
        <f t="shared" si="64"/>
        <v>0</v>
      </c>
      <c r="AG759" s="27">
        <f t="shared" si="65"/>
        <v>0</v>
      </c>
      <c r="AH759" s="27">
        <f t="shared" si="66"/>
        <v>0</v>
      </c>
      <c r="AI759" s="27">
        <f t="shared" si="67"/>
        <v>0</v>
      </c>
      <c r="AJ759" s="27">
        <f t="shared" si="68"/>
        <v>9999</v>
      </c>
      <c r="AK759" s="27">
        <f t="shared" si="69"/>
        <v>9999</v>
      </c>
      <c r="AL759" s="27">
        <f t="shared" si="70"/>
        <v>9999</v>
      </c>
      <c r="AM759" s="27">
        <f t="shared" si="71"/>
        <v>9999</v>
      </c>
    </row>
    <row r="760" spans="1:39" ht="35.1" customHeight="1">
      <c r="A760" s="119" t="s">
        <v>1112</v>
      </c>
      <c r="B760" s="119" t="s">
        <v>4773</v>
      </c>
      <c r="C760" s="119" t="s">
        <v>4774</v>
      </c>
      <c r="D760" s="119" t="s">
        <v>19</v>
      </c>
      <c r="E760" s="119" t="s">
        <v>12</v>
      </c>
      <c r="F760" s="121">
        <v>3</v>
      </c>
      <c r="G760" s="121">
        <v>2</v>
      </c>
      <c r="H760" s="121">
        <v>0</v>
      </c>
      <c r="I760" s="119" t="s">
        <v>4774</v>
      </c>
      <c r="J760" s="119"/>
      <c r="K760" s="119" t="s">
        <v>4775</v>
      </c>
      <c r="L760" s="119"/>
      <c r="M760" s="119" t="s">
        <v>4774</v>
      </c>
      <c r="N760" s="119" t="s">
        <v>4776</v>
      </c>
      <c r="O760" s="119"/>
      <c r="P760" s="119"/>
      <c r="AF760" s="27">
        <f t="shared" si="64"/>
        <v>0</v>
      </c>
      <c r="AG760" s="27">
        <f t="shared" si="65"/>
        <v>0</v>
      </c>
      <c r="AH760" s="27">
        <f t="shared" si="66"/>
        <v>0</v>
      </c>
      <c r="AI760" s="27">
        <f t="shared" si="67"/>
        <v>0</v>
      </c>
      <c r="AJ760" s="27">
        <f t="shared" si="68"/>
        <v>9999</v>
      </c>
      <c r="AK760" s="27">
        <f t="shared" si="69"/>
        <v>9999</v>
      </c>
      <c r="AL760" s="27">
        <f t="shared" si="70"/>
        <v>9999</v>
      </c>
      <c r="AM760" s="27">
        <f t="shared" si="71"/>
        <v>9999</v>
      </c>
    </row>
    <row r="761" spans="1:39" ht="35.1" customHeight="1">
      <c r="A761" s="119" t="s">
        <v>1112</v>
      </c>
      <c r="B761" s="119" t="s">
        <v>4777</v>
      </c>
      <c r="C761" s="119" t="s">
        <v>4778</v>
      </c>
      <c r="D761" s="119" t="s">
        <v>19</v>
      </c>
      <c r="E761" s="119" t="s">
        <v>12</v>
      </c>
      <c r="F761" s="121">
        <v>4</v>
      </c>
      <c r="G761" s="121">
        <v>2</v>
      </c>
      <c r="H761" s="121">
        <v>0</v>
      </c>
      <c r="I761" s="119" t="s">
        <v>4778</v>
      </c>
      <c r="J761" s="119"/>
      <c r="K761" s="119" t="s">
        <v>4779</v>
      </c>
      <c r="L761" s="119"/>
      <c r="M761" s="119" t="s">
        <v>4778</v>
      </c>
      <c r="N761" s="119" t="s">
        <v>4780</v>
      </c>
      <c r="O761" s="119" t="s">
        <v>1313</v>
      </c>
      <c r="P761" s="119" t="s">
        <v>3707</v>
      </c>
      <c r="AF761" s="27">
        <f t="shared" si="64"/>
        <v>0</v>
      </c>
      <c r="AG761" s="27">
        <f t="shared" si="65"/>
        <v>0</v>
      </c>
      <c r="AH761" s="27">
        <f t="shared" si="66"/>
        <v>0</v>
      </c>
      <c r="AI761" s="27">
        <f t="shared" si="67"/>
        <v>0</v>
      </c>
      <c r="AJ761" s="27">
        <f t="shared" si="68"/>
        <v>9999</v>
      </c>
      <c r="AK761" s="27">
        <f t="shared" si="69"/>
        <v>9999</v>
      </c>
      <c r="AL761" s="27">
        <f t="shared" si="70"/>
        <v>9999</v>
      </c>
      <c r="AM761" s="27">
        <f t="shared" si="71"/>
        <v>9999</v>
      </c>
    </row>
    <row r="762" spans="1:39" ht="35.1" customHeight="1">
      <c r="A762" s="119" t="s">
        <v>1112</v>
      </c>
      <c r="B762" s="119" t="s">
        <v>4781</v>
      </c>
      <c r="C762" s="119" t="s">
        <v>4782</v>
      </c>
      <c r="D762" s="119" t="s">
        <v>19</v>
      </c>
      <c r="E762" s="119" t="s">
        <v>3571</v>
      </c>
      <c r="F762" s="121">
        <v>5</v>
      </c>
      <c r="G762" s="121">
        <v>0</v>
      </c>
      <c r="H762" s="121">
        <v>0</v>
      </c>
      <c r="I762" s="119"/>
      <c r="J762" s="119"/>
      <c r="K762" s="119"/>
      <c r="L762" s="119"/>
      <c r="M762" s="119"/>
      <c r="N762" s="119"/>
      <c r="O762" s="119"/>
      <c r="P762" s="119"/>
      <c r="AF762" s="27">
        <f t="shared" si="64"/>
        <v>0</v>
      </c>
      <c r="AG762" s="27">
        <f t="shared" si="65"/>
        <v>0</v>
      </c>
      <c r="AH762" s="27">
        <f t="shared" si="66"/>
        <v>0</v>
      </c>
      <c r="AI762" s="27">
        <f t="shared" si="67"/>
        <v>0</v>
      </c>
      <c r="AJ762" s="27">
        <f t="shared" si="68"/>
        <v>9999</v>
      </c>
      <c r="AK762" s="27">
        <f t="shared" si="69"/>
        <v>9999</v>
      </c>
      <c r="AL762" s="27">
        <f t="shared" si="70"/>
        <v>9999</v>
      </c>
      <c r="AM762" s="27">
        <f t="shared" si="71"/>
        <v>9999</v>
      </c>
    </row>
    <row r="763" spans="1:39" ht="35.1" customHeight="1">
      <c r="A763" s="119" t="s">
        <v>1112</v>
      </c>
      <c r="B763" s="119" t="s">
        <v>4783</v>
      </c>
      <c r="C763" s="119" t="s">
        <v>1113</v>
      </c>
      <c r="D763" s="119" t="s">
        <v>14</v>
      </c>
      <c r="E763" s="119" t="s">
        <v>12</v>
      </c>
      <c r="F763" s="121">
        <v>1</v>
      </c>
      <c r="G763" s="121">
        <v>0</v>
      </c>
      <c r="H763" s="121">
        <v>3</v>
      </c>
      <c r="I763" s="119"/>
      <c r="J763" s="119" t="s">
        <v>1113</v>
      </c>
      <c r="K763" s="119"/>
      <c r="L763" s="119" t="s">
        <v>4784</v>
      </c>
      <c r="M763" s="119" t="s">
        <v>1113</v>
      </c>
      <c r="N763" s="119"/>
      <c r="O763" s="119"/>
      <c r="P763" s="119"/>
      <c r="AF763" s="27">
        <f t="shared" si="64"/>
        <v>0</v>
      </c>
      <c r="AG763" s="27">
        <f t="shared" si="65"/>
        <v>0</v>
      </c>
      <c r="AH763" s="27">
        <f t="shared" si="66"/>
        <v>0</v>
      </c>
      <c r="AI763" s="27">
        <f t="shared" si="67"/>
        <v>0</v>
      </c>
      <c r="AJ763" s="27">
        <f t="shared" si="68"/>
        <v>9999</v>
      </c>
      <c r="AK763" s="27">
        <f t="shared" si="69"/>
        <v>9999</v>
      </c>
      <c r="AL763" s="27">
        <f t="shared" si="70"/>
        <v>9999</v>
      </c>
      <c r="AM763" s="27">
        <f t="shared" si="71"/>
        <v>9999</v>
      </c>
    </row>
    <row r="764" spans="1:39" ht="35.1" customHeight="1">
      <c r="A764" s="119" t="s">
        <v>1112</v>
      </c>
      <c r="B764" s="119" t="s">
        <v>4785</v>
      </c>
      <c r="C764" s="119" t="s">
        <v>1009</v>
      </c>
      <c r="D764" s="119" t="s">
        <v>14</v>
      </c>
      <c r="E764" s="119" t="s">
        <v>12</v>
      </c>
      <c r="F764" s="121">
        <v>2</v>
      </c>
      <c r="G764" s="121">
        <v>0</v>
      </c>
      <c r="H764" s="121">
        <v>3</v>
      </c>
      <c r="I764" s="119"/>
      <c r="J764" s="119" t="s">
        <v>1009</v>
      </c>
      <c r="K764" s="119"/>
      <c r="L764" s="119" t="s">
        <v>4605</v>
      </c>
      <c r="M764" s="119" t="s">
        <v>1009</v>
      </c>
      <c r="N764" s="119" t="s">
        <v>3927</v>
      </c>
      <c r="O764" s="119"/>
      <c r="P764" s="119"/>
      <c r="AF764" s="27">
        <f t="shared" ref="AF764:AF827" si="72">IF(AND($A764=$B$20,$D764="PRO",$E764="POS"),IF(SUMPRODUCT(--($M764:$AE764&lt;&gt;""),--(((ISNUMBER(SEARCH($M764:$AE764,$B$5)))+(ISNUMBER(SEARCH(SUBSTITUTE($M764:$AE764," ",""),SUBSTITUTE($B$5," ","")))))&gt;0))&gt;0,$G764,0),0)</f>
        <v>0</v>
      </c>
      <c r="AG764" s="27">
        <f t="shared" ref="AG764:AG827" si="73">IF(AND($A764=$B$20,$D764="PRO",$E764="POS"),IF(SUMPRODUCT(--($M764:$AE764&lt;&gt;""),--(((ISNUMBER(SEARCH($M764:$AE764,$B$5&amp;" "&amp;$B$10)))+(ISNUMBER(SEARCH(SUBSTITUTE($M764:$AE764," ",""),SUBSTITUTE($B$5&amp;" "&amp;$B$10," ","")))))&gt;0))&gt;0,$G764,0),0)</f>
        <v>0</v>
      </c>
      <c r="AH764" s="27">
        <f t="shared" ref="AH764:AH827" si="74">IF(AND($A764=$B$20,$D764="CFA",$E764="POS"),IF(SUMPRODUCT(--($M764:$AE764&lt;&gt;""),--(((ISNUMBER(SEARCH($M764:$AE764,$D$5)))+(ISNUMBER(SEARCH(SUBSTITUTE($M764:$AE764," ",""),SUBSTITUTE($D$5," ","")))))&gt;0))&gt;0,$H764,0),0)</f>
        <v>0</v>
      </c>
      <c r="AI764" s="27">
        <f t="shared" ref="AI764:AI827" si="75">IF(AND($A764=$B$20,$D764="CFA",$E764="POS"),IF(SUMPRODUCT(--($M764:$AE764&lt;&gt;""),--(((ISNUMBER(SEARCH($M764:$AE764,$D$5&amp;" "&amp;$D$10)))+(ISNUMBER(SEARCH(SUBSTITUTE($M764:$AE764," ",""),SUBSTITUTE($D$5&amp;" "&amp;$D$10," ","")))))&gt;0))&gt;0,$H764,0),0)</f>
        <v>0</v>
      </c>
      <c r="AJ764" s="27">
        <f t="shared" ref="AJ764:AJ827" si="76">IF(AND($A764=$B$20,$D764="PRO",$E764="POS",$AF764=0),$F764,9999)</f>
        <v>9999</v>
      </c>
      <c r="AK764" s="27">
        <f t="shared" ref="AK764:AK827" si="77">IF(AND($A764=$B$20,$D764="PRO",$E764="POS",$AG764=0),$F764,9999)</f>
        <v>9999</v>
      </c>
      <c r="AL764" s="27">
        <f t="shared" ref="AL764:AL827" si="78">IF(AND($A764=$B$20,$D764="CFA",$E764="POS",$AH764=0),$F764,9999)</f>
        <v>9999</v>
      </c>
      <c r="AM764" s="27">
        <f t="shared" ref="AM764:AM827" si="79">IF(AND($A764=$B$20,$D764="CFA",$E764="POS",$AI764=0),$F764,9999)</f>
        <v>9999</v>
      </c>
    </row>
    <row r="765" spans="1:39" ht="35.1" customHeight="1">
      <c r="A765" s="119" t="s">
        <v>1112</v>
      </c>
      <c r="B765" s="119" t="s">
        <v>4786</v>
      </c>
      <c r="C765" s="119" t="s">
        <v>817</v>
      </c>
      <c r="D765" s="119" t="s">
        <v>14</v>
      </c>
      <c r="E765" s="119" t="s">
        <v>12</v>
      </c>
      <c r="F765" s="121">
        <v>3</v>
      </c>
      <c r="G765" s="121">
        <v>0</v>
      </c>
      <c r="H765" s="121">
        <v>2</v>
      </c>
      <c r="I765" s="119"/>
      <c r="J765" s="119" t="s">
        <v>817</v>
      </c>
      <c r="K765" s="119"/>
      <c r="L765" s="119" t="s">
        <v>4787</v>
      </c>
      <c r="M765" s="119" t="s">
        <v>817</v>
      </c>
      <c r="N765" s="119" t="s">
        <v>4260</v>
      </c>
      <c r="O765" s="119"/>
      <c r="P765" s="119"/>
      <c r="AF765" s="27">
        <f t="shared" si="72"/>
        <v>0</v>
      </c>
      <c r="AG765" s="27">
        <f t="shared" si="73"/>
        <v>0</v>
      </c>
      <c r="AH765" s="27">
        <f t="shared" si="74"/>
        <v>0</v>
      </c>
      <c r="AI765" s="27">
        <f t="shared" si="75"/>
        <v>0</v>
      </c>
      <c r="AJ765" s="27">
        <f t="shared" si="76"/>
        <v>9999</v>
      </c>
      <c r="AK765" s="27">
        <f t="shared" si="77"/>
        <v>9999</v>
      </c>
      <c r="AL765" s="27">
        <f t="shared" si="78"/>
        <v>9999</v>
      </c>
      <c r="AM765" s="27">
        <f t="shared" si="79"/>
        <v>9999</v>
      </c>
    </row>
    <row r="766" spans="1:39" ht="35.1" customHeight="1">
      <c r="A766" s="119" t="s">
        <v>1112</v>
      </c>
      <c r="B766" s="119" t="s">
        <v>4788</v>
      </c>
      <c r="C766" s="119" t="s">
        <v>1121</v>
      </c>
      <c r="D766" s="119" t="s">
        <v>14</v>
      </c>
      <c r="E766" s="119" t="s">
        <v>12</v>
      </c>
      <c r="F766" s="121">
        <v>4</v>
      </c>
      <c r="G766" s="121">
        <v>0</v>
      </c>
      <c r="H766" s="121">
        <v>2</v>
      </c>
      <c r="I766" s="119"/>
      <c r="J766" s="119" t="s">
        <v>1121</v>
      </c>
      <c r="K766" s="119"/>
      <c r="L766" s="119" t="s">
        <v>4789</v>
      </c>
      <c r="M766" s="119" t="s">
        <v>1121</v>
      </c>
      <c r="N766" s="119"/>
      <c r="O766" s="119"/>
      <c r="P766" s="119"/>
      <c r="AF766" s="27">
        <f t="shared" si="72"/>
        <v>0</v>
      </c>
      <c r="AG766" s="27">
        <f t="shared" si="73"/>
        <v>0</v>
      </c>
      <c r="AH766" s="27">
        <f t="shared" si="74"/>
        <v>0</v>
      </c>
      <c r="AI766" s="27">
        <f t="shared" si="75"/>
        <v>0</v>
      </c>
      <c r="AJ766" s="27">
        <f t="shared" si="76"/>
        <v>9999</v>
      </c>
      <c r="AK766" s="27">
        <f t="shared" si="77"/>
        <v>9999</v>
      </c>
      <c r="AL766" s="27">
        <f t="shared" si="78"/>
        <v>9999</v>
      </c>
      <c r="AM766" s="27">
        <f t="shared" si="79"/>
        <v>9999</v>
      </c>
    </row>
    <row r="767" spans="1:39" ht="35.1" customHeight="1">
      <c r="A767" s="119" t="s">
        <v>1112</v>
      </c>
      <c r="B767" s="119" t="s">
        <v>4790</v>
      </c>
      <c r="C767" s="119" t="s">
        <v>4791</v>
      </c>
      <c r="D767" s="119" t="s">
        <v>14</v>
      </c>
      <c r="E767" s="119" t="s">
        <v>3571</v>
      </c>
      <c r="F767" s="121">
        <v>5</v>
      </c>
      <c r="G767" s="121">
        <v>0</v>
      </c>
      <c r="H767" s="121">
        <v>0</v>
      </c>
      <c r="I767" s="119"/>
      <c r="J767" s="119"/>
      <c r="K767" s="119"/>
      <c r="L767" s="119"/>
      <c r="M767" s="119"/>
      <c r="N767" s="119"/>
      <c r="O767" s="119"/>
      <c r="P767" s="119"/>
      <c r="AF767" s="27">
        <f t="shared" si="72"/>
        <v>0</v>
      </c>
      <c r="AG767" s="27">
        <f t="shared" si="73"/>
        <v>0</v>
      </c>
      <c r="AH767" s="27">
        <f t="shared" si="74"/>
        <v>0</v>
      </c>
      <c r="AI767" s="27">
        <f t="shared" si="75"/>
        <v>0</v>
      </c>
      <c r="AJ767" s="27">
        <f t="shared" si="76"/>
        <v>9999</v>
      </c>
      <c r="AK767" s="27">
        <f t="shared" si="77"/>
        <v>9999</v>
      </c>
      <c r="AL767" s="27">
        <f t="shared" si="78"/>
        <v>9999</v>
      </c>
      <c r="AM767" s="27">
        <f t="shared" si="79"/>
        <v>9999</v>
      </c>
    </row>
    <row r="768" spans="1:39" ht="35.1" customHeight="1">
      <c r="A768" s="119" t="s">
        <v>576</v>
      </c>
      <c r="B768" s="119" t="s">
        <v>4792</v>
      </c>
      <c r="C768" s="119" t="s">
        <v>1133</v>
      </c>
      <c r="D768" s="119" t="s">
        <v>19</v>
      </c>
      <c r="E768" s="119" t="s">
        <v>12</v>
      </c>
      <c r="F768" s="121">
        <v>1</v>
      </c>
      <c r="G768" s="121">
        <v>3</v>
      </c>
      <c r="H768" s="121">
        <v>0</v>
      </c>
      <c r="I768" s="119" t="s">
        <v>1133</v>
      </c>
      <c r="J768" s="119"/>
      <c r="K768" s="119" t="s">
        <v>4793</v>
      </c>
      <c r="L768" s="119"/>
      <c r="M768" s="119" t="s">
        <v>1133</v>
      </c>
      <c r="N768" s="119" t="s">
        <v>4794</v>
      </c>
      <c r="O768" s="119" t="s">
        <v>4795</v>
      </c>
      <c r="P768" s="119" t="s">
        <v>4796</v>
      </c>
      <c r="AF768" s="27">
        <f t="shared" si="72"/>
        <v>0</v>
      </c>
      <c r="AG768" s="27">
        <f t="shared" si="73"/>
        <v>0</v>
      </c>
      <c r="AH768" s="27">
        <f t="shared" si="74"/>
        <v>0</v>
      </c>
      <c r="AI768" s="27">
        <f t="shared" si="75"/>
        <v>0</v>
      </c>
      <c r="AJ768" s="27">
        <f t="shared" si="76"/>
        <v>9999</v>
      </c>
      <c r="AK768" s="27">
        <f t="shared" si="77"/>
        <v>9999</v>
      </c>
      <c r="AL768" s="27">
        <f t="shared" si="78"/>
        <v>9999</v>
      </c>
      <c r="AM768" s="27">
        <f t="shared" si="79"/>
        <v>9999</v>
      </c>
    </row>
    <row r="769" spans="1:39" ht="35.1" customHeight="1">
      <c r="A769" s="119" t="s">
        <v>576</v>
      </c>
      <c r="B769" s="119" t="s">
        <v>4797</v>
      </c>
      <c r="C769" s="119" t="s">
        <v>482</v>
      </c>
      <c r="D769" s="119" t="s">
        <v>19</v>
      </c>
      <c r="E769" s="119" t="s">
        <v>12</v>
      </c>
      <c r="F769" s="121">
        <v>2</v>
      </c>
      <c r="G769" s="121">
        <v>3</v>
      </c>
      <c r="H769" s="121">
        <v>0</v>
      </c>
      <c r="I769" s="119" t="s">
        <v>482</v>
      </c>
      <c r="J769" s="119"/>
      <c r="K769" s="119" t="s">
        <v>3703</v>
      </c>
      <c r="L769" s="119"/>
      <c r="M769" s="119" t="s">
        <v>482</v>
      </c>
      <c r="N769" s="119"/>
      <c r="O769" s="119"/>
      <c r="P769" s="119"/>
      <c r="AF769" s="27">
        <f t="shared" si="72"/>
        <v>0</v>
      </c>
      <c r="AG769" s="27">
        <f t="shared" si="73"/>
        <v>0</v>
      </c>
      <c r="AH769" s="27">
        <f t="shared" si="74"/>
        <v>0</v>
      </c>
      <c r="AI769" s="27">
        <f t="shared" si="75"/>
        <v>0</v>
      </c>
      <c r="AJ769" s="27">
        <f t="shared" si="76"/>
        <v>9999</v>
      </c>
      <c r="AK769" s="27">
        <f t="shared" si="77"/>
        <v>9999</v>
      </c>
      <c r="AL769" s="27">
        <f t="shared" si="78"/>
        <v>9999</v>
      </c>
      <c r="AM769" s="27">
        <f t="shared" si="79"/>
        <v>9999</v>
      </c>
    </row>
    <row r="770" spans="1:39" ht="35.1" customHeight="1">
      <c r="A770" s="119" t="s">
        <v>576</v>
      </c>
      <c r="B770" s="119" t="s">
        <v>4798</v>
      </c>
      <c r="C770" s="119" t="s">
        <v>1313</v>
      </c>
      <c r="D770" s="119" t="s">
        <v>19</v>
      </c>
      <c r="E770" s="119" t="s">
        <v>12</v>
      </c>
      <c r="F770" s="121">
        <v>3</v>
      </c>
      <c r="G770" s="121">
        <v>2</v>
      </c>
      <c r="H770" s="121">
        <v>0</v>
      </c>
      <c r="I770" s="119" t="s">
        <v>1313</v>
      </c>
      <c r="J770" s="119"/>
      <c r="K770" s="119" t="s">
        <v>4799</v>
      </c>
      <c r="L770" s="119"/>
      <c r="M770" s="119" t="s">
        <v>1313</v>
      </c>
      <c r="N770" s="119" t="s">
        <v>3707</v>
      </c>
      <c r="O770" s="119"/>
      <c r="P770" s="119"/>
      <c r="AF770" s="27">
        <f t="shared" si="72"/>
        <v>0</v>
      </c>
      <c r="AG770" s="27">
        <f t="shared" si="73"/>
        <v>0</v>
      </c>
      <c r="AH770" s="27">
        <f t="shared" si="74"/>
        <v>0</v>
      </c>
      <c r="AI770" s="27">
        <f t="shared" si="75"/>
        <v>0</v>
      </c>
      <c r="AJ770" s="27">
        <f t="shared" si="76"/>
        <v>9999</v>
      </c>
      <c r="AK770" s="27">
        <f t="shared" si="77"/>
        <v>9999</v>
      </c>
      <c r="AL770" s="27">
        <f t="shared" si="78"/>
        <v>9999</v>
      </c>
      <c r="AM770" s="27">
        <f t="shared" si="79"/>
        <v>9999</v>
      </c>
    </row>
    <row r="771" spans="1:39" ht="35.1" customHeight="1">
      <c r="A771" s="119" t="s">
        <v>576</v>
      </c>
      <c r="B771" s="119" t="s">
        <v>4800</v>
      </c>
      <c r="C771" s="119" t="s">
        <v>1599</v>
      </c>
      <c r="D771" s="119" t="s">
        <v>19</v>
      </c>
      <c r="E771" s="119" t="s">
        <v>12</v>
      </c>
      <c r="F771" s="121">
        <v>4</v>
      </c>
      <c r="G771" s="121">
        <v>2</v>
      </c>
      <c r="H771" s="121">
        <v>0</v>
      </c>
      <c r="I771" s="119" t="s">
        <v>1599</v>
      </c>
      <c r="J771" s="119"/>
      <c r="K771" s="119" t="s">
        <v>3820</v>
      </c>
      <c r="L771" s="119"/>
      <c r="M771" s="119" t="s">
        <v>1599</v>
      </c>
      <c r="N771" s="119" t="s">
        <v>3821</v>
      </c>
      <c r="O771" s="119"/>
      <c r="P771" s="119"/>
      <c r="AF771" s="27">
        <f t="shared" si="72"/>
        <v>0</v>
      </c>
      <c r="AG771" s="27">
        <f t="shared" si="73"/>
        <v>0</v>
      </c>
      <c r="AH771" s="27">
        <f t="shared" si="74"/>
        <v>0</v>
      </c>
      <c r="AI771" s="27">
        <f t="shared" si="75"/>
        <v>0</v>
      </c>
      <c r="AJ771" s="27">
        <f t="shared" si="76"/>
        <v>9999</v>
      </c>
      <c r="AK771" s="27">
        <f t="shared" si="77"/>
        <v>9999</v>
      </c>
      <c r="AL771" s="27">
        <f t="shared" si="78"/>
        <v>9999</v>
      </c>
      <c r="AM771" s="27">
        <f t="shared" si="79"/>
        <v>9999</v>
      </c>
    </row>
    <row r="772" spans="1:39" ht="35.1" customHeight="1">
      <c r="A772" s="119" t="s">
        <v>576</v>
      </c>
      <c r="B772" s="119" t="s">
        <v>4801</v>
      </c>
      <c r="C772" s="119" t="s">
        <v>4802</v>
      </c>
      <c r="D772" s="119" t="s">
        <v>19</v>
      </c>
      <c r="E772" s="119" t="s">
        <v>3571</v>
      </c>
      <c r="F772" s="121">
        <v>5</v>
      </c>
      <c r="G772" s="121">
        <v>0</v>
      </c>
      <c r="H772" s="121">
        <v>0</v>
      </c>
      <c r="I772" s="119"/>
      <c r="J772" s="119"/>
      <c r="K772" s="119"/>
      <c r="L772" s="119"/>
      <c r="M772" s="119"/>
      <c r="N772" s="119"/>
      <c r="O772" s="119"/>
      <c r="P772" s="119"/>
      <c r="AF772" s="27">
        <f t="shared" si="72"/>
        <v>0</v>
      </c>
      <c r="AG772" s="27">
        <f t="shared" si="73"/>
        <v>0</v>
      </c>
      <c r="AH772" s="27">
        <f t="shared" si="74"/>
        <v>0</v>
      </c>
      <c r="AI772" s="27">
        <f t="shared" si="75"/>
        <v>0</v>
      </c>
      <c r="AJ772" s="27">
        <f t="shared" si="76"/>
        <v>9999</v>
      </c>
      <c r="AK772" s="27">
        <f t="shared" si="77"/>
        <v>9999</v>
      </c>
      <c r="AL772" s="27">
        <f t="shared" si="78"/>
        <v>9999</v>
      </c>
      <c r="AM772" s="27">
        <f t="shared" si="79"/>
        <v>9999</v>
      </c>
    </row>
    <row r="773" spans="1:39" ht="35.1" customHeight="1">
      <c r="A773" s="119" t="s">
        <v>576</v>
      </c>
      <c r="B773" s="119" t="s">
        <v>4803</v>
      </c>
      <c r="C773" s="119" t="s">
        <v>724</v>
      </c>
      <c r="D773" s="119" t="s">
        <v>14</v>
      </c>
      <c r="E773" s="119" t="s">
        <v>12</v>
      </c>
      <c r="F773" s="121">
        <v>1</v>
      </c>
      <c r="G773" s="121">
        <v>0</v>
      </c>
      <c r="H773" s="121">
        <v>3</v>
      </c>
      <c r="I773" s="119"/>
      <c r="J773" s="119" t="s">
        <v>724</v>
      </c>
      <c r="K773" s="119"/>
      <c r="L773" s="119" t="s">
        <v>4123</v>
      </c>
      <c r="M773" s="119" t="s">
        <v>724</v>
      </c>
      <c r="N773" s="119"/>
      <c r="O773" s="119"/>
      <c r="P773" s="119"/>
      <c r="AF773" s="27">
        <f t="shared" si="72"/>
        <v>0</v>
      </c>
      <c r="AG773" s="27">
        <f t="shared" si="73"/>
        <v>0</v>
      </c>
      <c r="AH773" s="27">
        <f t="shared" si="74"/>
        <v>0</v>
      </c>
      <c r="AI773" s="27">
        <f t="shared" si="75"/>
        <v>0</v>
      </c>
      <c r="AJ773" s="27">
        <f t="shared" si="76"/>
        <v>9999</v>
      </c>
      <c r="AK773" s="27">
        <f t="shared" si="77"/>
        <v>9999</v>
      </c>
      <c r="AL773" s="27">
        <f t="shared" si="78"/>
        <v>9999</v>
      </c>
      <c r="AM773" s="27">
        <f t="shared" si="79"/>
        <v>9999</v>
      </c>
    </row>
    <row r="774" spans="1:39" ht="35.1" customHeight="1">
      <c r="A774" s="119" t="s">
        <v>576</v>
      </c>
      <c r="B774" s="119" t="s">
        <v>4804</v>
      </c>
      <c r="C774" s="119" t="s">
        <v>957</v>
      </c>
      <c r="D774" s="119" t="s">
        <v>14</v>
      </c>
      <c r="E774" s="119" t="s">
        <v>12</v>
      </c>
      <c r="F774" s="121">
        <v>2</v>
      </c>
      <c r="G774" s="121">
        <v>0</v>
      </c>
      <c r="H774" s="121">
        <v>3</v>
      </c>
      <c r="I774" s="119"/>
      <c r="J774" s="119" t="s">
        <v>957</v>
      </c>
      <c r="K774" s="119"/>
      <c r="L774" s="119" t="s">
        <v>4516</v>
      </c>
      <c r="M774" s="119" t="s">
        <v>957</v>
      </c>
      <c r="N774" s="119"/>
      <c r="O774" s="119"/>
      <c r="P774" s="119"/>
      <c r="AF774" s="27">
        <f t="shared" si="72"/>
        <v>0</v>
      </c>
      <c r="AG774" s="27">
        <f t="shared" si="73"/>
        <v>0</v>
      </c>
      <c r="AH774" s="27">
        <f t="shared" si="74"/>
        <v>0</v>
      </c>
      <c r="AI774" s="27">
        <f t="shared" si="75"/>
        <v>0</v>
      </c>
      <c r="AJ774" s="27">
        <f t="shared" si="76"/>
        <v>9999</v>
      </c>
      <c r="AK774" s="27">
        <f t="shared" si="77"/>
        <v>9999</v>
      </c>
      <c r="AL774" s="27">
        <f t="shared" si="78"/>
        <v>9999</v>
      </c>
      <c r="AM774" s="27">
        <f t="shared" si="79"/>
        <v>9999</v>
      </c>
    </row>
    <row r="775" spans="1:39" ht="35.1" customHeight="1">
      <c r="A775" s="119" t="s">
        <v>576</v>
      </c>
      <c r="B775" s="119" t="s">
        <v>4805</v>
      </c>
      <c r="C775" s="119" t="s">
        <v>1131</v>
      </c>
      <c r="D775" s="119" t="s">
        <v>14</v>
      </c>
      <c r="E775" s="119" t="s">
        <v>12</v>
      </c>
      <c r="F775" s="121">
        <v>3</v>
      </c>
      <c r="G775" s="121">
        <v>0</v>
      </c>
      <c r="H775" s="121">
        <v>2</v>
      </c>
      <c r="I775" s="119"/>
      <c r="J775" s="119" t="s">
        <v>1131</v>
      </c>
      <c r="K775" s="119"/>
      <c r="L775" s="119" t="s">
        <v>4806</v>
      </c>
      <c r="M775" s="119" t="s">
        <v>1131</v>
      </c>
      <c r="N775" s="119"/>
      <c r="O775" s="119"/>
      <c r="P775" s="119"/>
      <c r="AF775" s="27">
        <f t="shared" si="72"/>
        <v>0</v>
      </c>
      <c r="AG775" s="27">
        <f t="shared" si="73"/>
        <v>0</v>
      </c>
      <c r="AH775" s="27">
        <f t="shared" si="74"/>
        <v>0</v>
      </c>
      <c r="AI775" s="27">
        <f t="shared" si="75"/>
        <v>0</v>
      </c>
      <c r="AJ775" s="27">
        <f t="shared" si="76"/>
        <v>9999</v>
      </c>
      <c r="AK775" s="27">
        <f t="shared" si="77"/>
        <v>9999</v>
      </c>
      <c r="AL775" s="27">
        <f t="shared" si="78"/>
        <v>9999</v>
      </c>
      <c r="AM775" s="27">
        <f t="shared" si="79"/>
        <v>9999</v>
      </c>
    </row>
    <row r="776" spans="1:39" ht="35.1" customHeight="1">
      <c r="A776" s="119" t="s">
        <v>576</v>
      </c>
      <c r="B776" s="119" t="s">
        <v>4807</v>
      </c>
      <c r="C776" s="119" t="s">
        <v>1132</v>
      </c>
      <c r="D776" s="119" t="s">
        <v>14</v>
      </c>
      <c r="E776" s="119" t="s">
        <v>12</v>
      </c>
      <c r="F776" s="121">
        <v>4</v>
      </c>
      <c r="G776" s="121">
        <v>0</v>
      </c>
      <c r="H776" s="121">
        <v>2</v>
      </c>
      <c r="I776" s="119"/>
      <c r="J776" s="119" t="s">
        <v>1132</v>
      </c>
      <c r="K776" s="119"/>
      <c r="L776" s="119" t="s">
        <v>4808</v>
      </c>
      <c r="M776" s="119" t="s">
        <v>1132</v>
      </c>
      <c r="N776" s="119"/>
      <c r="O776" s="119"/>
      <c r="P776" s="119"/>
      <c r="AF776" s="27">
        <f t="shared" si="72"/>
        <v>0</v>
      </c>
      <c r="AG776" s="27">
        <f t="shared" si="73"/>
        <v>0</v>
      </c>
      <c r="AH776" s="27">
        <f t="shared" si="74"/>
        <v>0</v>
      </c>
      <c r="AI776" s="27">
        <f t="shared" si="75"/>
        <v>0</v>
      </c>
      <c r="AJ776" s="27">
        <f t="shared" si="76"/>
        <v>9999</v>
      </c>
      <c r="AK776" s="27">
        <f t="shared" si="77"/>
        <v>9999</v>
      </c>
      <c r="AL776" s="27">
        <f t="shared" si="78"/>
        <v>9999</v>
      </c>
      <c r="AM776" s="27">
        <f t="shared" si="79"/>
        <v>9999</v>
      </c>
    </row>
    <row r="777" spans="1:39" ht="35.1" customHeight="1">
      <c r="A777" s="119" t="s">
        <v>576</v>
      </c>
      <c r="B777" s="119" t="s">
        <v>4809</v>
      </c>
      <c r="C777" s="119" t="s">
        <v>4810</v>
      </c>
      <c r="D777" s="119" t="s">
        <v>14</v>
      </c>
      <c r="E777" s="119" t="s">
        <v>3571</v>
      </c>
      <c r="F777" s="121">
        <v>5</v>
      </c>
      <c r="G777" s="121">
        <v>0</v>
      </c>
      <c r="H777" s="121">
        <v>0</v>
      </c>
      <c r="I777" s="119"/>
      <c r="J777" s="119"/>
      <c r="K777" s="119"/>
      <c r="L777" s="119"/>
      <c r="M777" s="119"/>
      <c r="N777" s="119"/>
      <c r="O777" s="119"/>
      <c r="P777" s="119"/>
      <c r="AF777" s="27">
        <f t="shared" si="72"/>
        <v>0</v>
      </c>
      <c r="AG777" s="27">
        <f t="shared" si="73"/>
        <v>0</v>
      </c>
      <c r="AH777" s="27">
        <f t="shared" si="74"/>
        <v>0</v>
      </c>
      <c r="AI777" s="27">
        <f t="shared" si="75"/>
        <v>0</v>
      </c>
      <c r="AJ777" s="27">
        <f t="shared" si="76"/>
        <v>9999</v>
      </c>
      <c r="AK777" s="27">
        <f t="shared" si="77"/>
        <v>9999</v>
      </c>
      <c r="AL777" s="27">
        <f t="shared" si="78"/>
        <v>9999</v>
      </c>
      <c r="AM777" s="27">
        <f t="shared" si="79"/>
        <v>9999</v>
      </c>
    </row>
    <row r="778" spans="1:39" ht="35.1" customHeight="1">
      <c r="A778" s="119" t="s">
        <v>1134</v>
      </c>
      <c r="B778" s="119" t="s">
        <v>4811</v>
      </c>
      <c r="C778" s="119" t="s">
        <v>1143</v>
      </c>
      <c r="D778" s="119" t="s">
        <v>19</v>
      </c>
      <c r="E778" s="119" t="s">
        <v>12</v>
      </c>
      <c r="F778" s="121">
        <v>1</v>
      </c>
      <c r="G778" s="121">
        <v>3</v>
      </c>
      <c r="H778" s="121">
        <v>0</v>
      </c>
      <c r="I778" s="119" t="s">
        <v>1143</v>
      </c>
      <c r="J778" s="119"/>
      <c r="K778" s="119" t="s">
        <v>4812</v>
      </c>
      <c r="L778" s="119"/>
      <c r="M778" s="119" t="s">
        <v>1143</v>
      </c>
      <c r="N778" s="119" t="s">
        <v>2582</v>
      </c>
      <c r="O778" s="119"/>
      <c r="P778" s="119"/>
      <c r="AF778" s="27">
        <f t="shared" si="72"/>
        <v>0</v>
      </c>
      <c r="AG778" s="27">
        <f t="shared" si="73"/>
        <v>0</v>
      </c>
      <c r="AH778" s="27">
        <f t="shared" si="74"/>
        <v>0</v>
      </c>
      <c r="AI778" s="27">
        <f t="shared" si="75"/>
        <v>0</v>
      </c>
      <c r="AJ778" s="27">
        <f t="shared" si="76"/>
        <v>9999</v>
      </c>
      <c r="AK778" s="27">
        <f t="shared" si="77"/>
        <v>9999</v>
      </c>
      <c r="AL778" s="27">
        <f t="shared" si="78"/>
        <v>9999</v>
      </c>
      <c r="AM778" s="27">
        <f t="shared" si="79"/>
        <v>9999</v>
      </c>
    </row>
    <row r="779" spans="1:39" ht="35.1" customHeight="1">
      <c r="A779" s="119" t="s">
        <v>1134</v>
      </c>
      <c r="B779" s="119" t="s">
        <v>4813</v>
      </c>
      <c r="C779" s="119" t="s">
        <v>627</v>
      </c>
      <c r="D779" s="119" t="s">
        <v>19</v>
      </c>
      <c r="E779" s="119" t="s">
        <v>12</v>
      </c>
      <c r="F779" s="121">
        <v>2</v>
      </c>
      <c r="G779" s="121">
        <v>3</v>
      </c>
      <c r="H779" s="121">
        <v>0</v>
      </c>
      <c r="I779" s="119" t="s">
        <v>627</v>
      </c>
      <c r="J779" s="119"/>
      <c r="K779" s="119" t="s">
        <v>4814</v>
      </c>
      <c r="L779" s="119"/>
      <c r="M779" s="119" t="s">
        <v>627</v>
      </c>
      <c r="N779" s="119" t="s">
        <v>3962</v>
      </c>
      <c r="O779" s="119"/>
      <c r="P779" s="119"/>
      <c r="AF779" s="27">
        <f t="shared" si="72"/>
        <v>0</v>
      </c>
      <c r="AG779" s="27">
        <f t="shared" si="73"/>
        <v>0</v>
      </c>
      <c r="AH779" s="27">
        <f t="shared" si="74"/>
        <v>0</v>
      </c>
      <c r="AI779" s="27">
        <f t="shared" si="75"/>
        <v>0</v>
      </c>
      <c r="AJ779" s="27">
        <f t="shared" si="76"/>
        <v>9999</v>
      </c>
      <c r="AK779" s="27">
        <f t="shared" si="77"/>
        <v>9999</v>
      </c>
      <c r="AL779" s="27">
        <f t="shared" si="78"/>
        <v>9999</v>
      </c>
      <c r="AM779" s="27">
        <f t="shared" si="79"/>
        <v>9999</v>
      </c>
    </row>
    <row r="780" spans="1:39" ht="35.1" customHeight="1">
      <c r="A780" s="119" t="s">
        <v>1134</v>
      </c>
      <c r="B780" s="119" t="s">
        <v>4815</v>
      </c>
      <c r="C780" s="119" t="s">
        <v>4816</v>
      </c>
      <c r="D780" s="119" t="s">
        <v>19</v>
      </c>
      <c r="E780" s="119" t="s">
        <v>12</v>
      </c>
      <c r="F780" s="121">
        <v>3</v>
      </c>
      <c r="G780" s="121">
        <v>2</v>
      </c>
      <c r="H780" s="121">
        <v>0</v>
      </c>
      <c r="I780" s="119" t="s">
        <v>4816</v>
      </c>
      <c r="J780" s="119"/>
      <c r="K780" s="119" t="s">
        <v>4817</v>
      </c>
      <c r="L780" s="119"/>
      <c r="M780" s="119" t="s">
        <v>4816</v>
      </c>
      <c r="N780" s="119" t="s">
        <v>393</v>
      </c>
      <c r="O780" s="119"/>
      <c r="P780" s="119"/>
      <c r="AF780" s="27">
        <f t="shared" si="72"/>
        <v>0</v>
      </c>
      <c r="AG780" s="27">
        <f t="shared" si="73"/>
        <v>0</v>
      </c>
      <c r="AH780" s="27">
        <f t="shared" si="74"/>
        <v>0</v>
      </c>
      <c r="AI780" s="27">
        <f t="shared" si="75"/>
        <v>0</v>
      </c>
      <c r="AJ780" s="27">
        <f t="shared" si="76"/>
        <v>9999</v>
      </c>
      <c r="AK780" s="27">
        <f t="shared" si="77"/>
        <v>9999</v>
      </c>
      <c r="AL780" s="27">
        <f t="shared" si="78"/>
        <v>9999</v>
      </c>
      <c r="AM780" s="27">
        <f t="shared" si="79"/>
        <v>9999</v>
      </c>
    </row>
    <row r="781" spans="1:39" ht="35.1" customHeight="1">
      <c r="A781" s="119" t="s">
        <v>1134</v>
      </c>
      <c r="B781" s="119" t="s">
        <v>4818</v>
      </c>
      <c r="C781" s="119" t="s">
        <v>4819</v>
      </c>
      <c r="D781" s="119" t="s">
        <v>19</v>
      </c>
      <c r="E781" s="119" t="s">
        <v>12</v>
      </c>
      <c r="F781" s="121">
        <v>4</v>
      </c>
      <c r="G781" s="121">
        <v>2</v>
      </c>
      <c r="H781" s="121">
        <v>0</v>
      </c>
      <c r="I781" s="119" t="s">
        <v>4819</v>
      </c>
      <c r="J781" s="119"/>
      <c r="K781" s="119" t="s">
        <v>4820</v>
      </c>
      <c r="L781" s="119"/>
      <c r="M781" s="119" t="s">
        <v>4819</v>
      </c>
      <c r="N781" s="119" t="s">
        <v>1227</v>
      </c>
      <c r="O781" s="119"/>
      <c r="P781" s="119"/>
      <c r="AF781" s="27">
        <f t="shared" si="72"/>
        <v>0</v>
      </c>
      <c r="AG781" s="27">
        <f t="shared" si="73"/>
        <v>0</v>
      </c>
      <c r="AH781" s="27">
        <f t="shared" si="74"/>
        <v>0</v>
      </c>
      <c r="AI781" s="27">
        <f t="shared" si="75"/>
        <v>0</v>
      </c>
      <c r="AJ781" s="27">
        <f t="shared" si="76"/>
        <v>9999</v>
      </c>
      <c r="AK781" s="27">
        <f t="shared" si="77"/>
        <v>9999</v>
      </c>
      <c r="AL781" s="27">
        <f t="shared" si="78"/>
        <v>9999</v>
      </c>
      <c r="AM781" s="27">
        <f t="shared" si="79"/>
        <v>9999</v>
      </c>
    </row>
    <row r="782" spans="1:39" ht="35.1" customHeight="1">
      <c r="A782" s="119" t="s">
        <v>1134</v>
      </c>
      <c r="B782" s="119" t="s">
        <v>4821</v>
      </c>
      <c r="C782" s="119" t="s">
        <v>4822</v>
      </c>
      <c r="D782" s="119" t="s">
        <v>19</v>
      </c>
      <c r="E782" s="119" t="s">
        <v>3571</v>
      </c>
      <c r="F782" s="121">
        <v>5</v>
      </c>
      <c r="G782" s="121">
        <v>0</v>
      </c>
      <c r="H782" s="121">
        <v>0</v>
      </c>
      <c r="I782" s="119"/>
      <c r="J782" s="119"/>
      <c r="K782" s="119"/>
      <c r="L782" s="119"/>
      <c r="M782" s="119"/>
      <c r="N782" s="119"/>
      <c r="O782" s="119"/>
      <c r="P782" s="119"/>
      <c r="AF782" s="27">
        <f t="shared" si="72"/>
        <v>0</v>
      </c>
      <c r="AG782" s="27">
        <f t="shared" si="73"/>
        <v>0</v>
      </c>
      <c r="AH782" s="27">
        <f t="shared" si="74"/>
        <v>0</v>
      </c>
      <c r="AI782" s="27">
        <f t="shared" si="75"/>
        <v>0</v>
      </c>
      <c r="AJ782" s="27">
        <f t="shared" si="76"/>
        <v>9999</v>
      </c>
      <c r="AK782" s="27">
        <f t="shared" si="77"/>
        <v>9999</v>
      </c>
      <c r="AL782" s="27">
        <f t="shared" si="78"/>
        <v>9999</v>
      </c>
      <c r="AM782" s="27">
        <f t="shared" si="79"/>
        <v>9999</v>
      </c>
    </row>
    <row r="783" spans="1:39" ht="35.1" customHeight="1">
      <c r="A783" s="119" t="s">
        <v>1134</v>
      </c>
      <c r="B783" s="119" t="s">
        <v>4823</v>
      </c>
      <c r="C783" s="119" t="s">
        <v>392</v>
      </c>
      <c r="D783" s="119" t="s">
        <v>14</v>
      </c>
      <c r="E783" s="119" t="s">
        <v>12</v>
      </c>
      <c r="F783" s="121">
        <v>1</v>
      </c>
      <c r="G783" s="121">
        <v>0</v>
      </c>
      <c r="H783" s="121">
        <v>3</v>
      </c>
      <c r="I783" s="119"/>
      <c r="J783" s="119" t="s">
        <v>392</v>
      </c>
      <c r="K783" s="119"/>
      <c r="L783" s="119" t="s">
        <v>3566</v>
      </c>
      <c r="M783" s="119" t="s">
        <v>392</v>
      </c>
      <c r="N783" s="119"/>
      <c r="O783" s="119"/>
      <c r="P783" s="119"/>
      <c r="AF783" s="27">
        <f t="shared" si="72"/>
        <v>0</v>
      </c>
      <c r="AG783" s="27">
        <f t="shared" si="73"/>
        <v>0</v>
      </c>
      <c r="AH783" s="27">
        <f t="shared" si="74"/>
        <v>0</v>
      </c>
      <c r="AI783" s="27">
        <f t="shared" si="75"/>
        <v>0</v>
      </c>
      <c r="AJ783" s="27">
        <f t="shared" si="76"/>
        <v>9999</v>
      </c>
      <c r="AK783" s="27">
        <f t="shared" si="77"/>
        <v>9999</v>
      </c>
      <c r="AL783" s="27">
        <f t="shared" si="78"/>
        <v>9999</v>
      </c>
      <c r="AM783" s="27">
        <f t="shared" si="79"/>
        <v>9999</v>
      </c>
    </row>
    <row r="784" spans="1:39" ht="35.1" customHeight="1">
      <c r="A784" s="119" t="s">
        <v>1134</v>
      </c>
      <c r="B784" s="119" t="s">
        <v>4824</v>
      </c>
      <c r="C784" s="119" t="s">
        <v>69</v>
      </c>
      <c r="D784" s="119" t="s">
        <v>14</v>
      </c>
      <c r="E784" s="119" t="s">
        <v>12</v>
      </c>
      <c r="F784" s="121">
        <v>2</v>
      </c>
      <c r="G784" s="121">
        <v>0</v>
      </c>
      <c r="H784" s="121">
        <v>3</v>
      </c>
      <c r="I784" s="119"/>
      <c r="J784" s="119" t="s">
        <v>69</v>
      </c>
      <c r="K784" s="119"/>
      <c r="L784" s="119" t="s">
        <v>3717</v>
      </c>
      <c r="M784" s="119" t="s">
        <v>69</v>
      </c>
      <c r="N784" s="119"/>
      <c r="O784" s="119"/>
      <c r="P784" s="119"/>
      <c r="AF784" s="27">
        <f t="shared" si="72"/>
        <v>0</v>
      </c>
      <c r="AG784" s="27">
        <f t="shared" si="73"/>
        <v>0</v>
      </c>
      <c r="AH784" s="27">
        <f t="shared" si="74"/>
        <v>0</v>
      </c>
      <c r="AI784" s="27">
        <f t="shared" si="75"/>
        <v>0</v>
      </c>
      <c r="AJ784" s="27">
        <f t="shared" si="76"/>
        <v>9999</v>
      </c>
      <c r="AK784" s="27">
        <f t="shared" si="77"/>
        <v>9999</v>
      </c>
      <c r="AL784" s="27">
        <f t="shared" si="78"/>
        <v>9999</v>
      </c>
      <c r="AM784" s="27">
        <f t="shared" si="79"/>
        <v>9999</v>
      </c>
    </row>
    <row r="785" spans="1:39" ht="35.1" customHeight="1">
      <c r="A785" s="119" t="s">
        <v>1134</v>
      </c>
      <c r="B785" s="119" t="s">
        <v>4825</v>
      </c>
      <c r="C785" s="119" t="s">
        <v>508</v>
      </c>
      <c r="D785" s="119" t="s">
        <v>14</v>
      </c>
      <c r="E785" s="119" t="s">
        <v>12</v>
      </c>
      <c r="F785" s="121">
        <v>3</v>
      </c>
      <c r="G785" s="121">
        <v>0</v>
      </c>
      <c r="H785" s="121">
        <v>2</v>
      </c>
      <c r="I785" s="119"/>
      <c r="J785" s="119" t="s">
        <v>508</v>
      </c>
      <c r="K785" s="119"/>
      <c r="L785" s="119" t="s">
        <v>3758</v>
      </c>
      <c r="M785" s="119" t="s">
        <v>508</v>
      </c>
      <c r="N785" s="119"/>
      <c r="O785" s="119"/>
      <c r="P785" s="119"/>
      <c r="AF785" s="27">
        <f t="shared" si="72"/>
        <v>0</v>
      </c>
      <c r="AG785" s="27">
        <f t="shared" si="73"/>
        <v>0</v>
      </c>
      <c r="AH785" s="27">
        <f t="shared" si="74"/>
        <v>0</v>
      </c>
      <c r="AI785" s="27">
        <f t="shared" si="75"/>
        <v>0</v>
      </c>
      <c r="AJ785" s="27">
        <f t="shared" si="76"/>
        <v>9999</v>
      </c>
      <c r="AK785" s="27">
        <f t="shared" si="77"/>
        <v>9999</v>
      </c>
      <c r="AL785" s="27">
        <f t="shared" si="78"/>
        <v>9999</v>
      </c>
      <c r="AM785" s="27">
        <f t="shared" si="79"/>
        <v>9999</v>
      </c>
    </row>
    <row r="786" spans="1:39" ht="35.1" customHeight="1">
      <c r="A786" s="119" t="s">
        <v>1134</v>
      </c>
      <c r="B786" s="119" t="s">
        <v>4826</v>
      </c>
      <c r="C786" s="119" t="s">
        <v>507</v>
      </c>
      <c r="D786" s="119" t="s">
        <v>14</v>
      </c>
      <c r="E786" s="119" t="s">
        <v>12</v>
      </c>
      <c r="F786" s="121">
        <v>4</v>
      </c>
      <c r="G786" s="121">
        <v>0</v>
      </c>
      <c r="H786" s="121">
        <v>2</v>
      </c>
      <c r="I786" s="119"/>
      <c r="J786" s="119" t="s">
        <v>507</v>
      </c>
      <c r="K786" s="119"/>
      <c r="L786" s="119" t="s">
        <v>3756</v>
      </c>
      <c r="M786" s="119" t="s">
        <v>507</v>
      </c>
      <c r="N786" s="119"/>
      <c r="O786" s="119"/>
      <c r="P786" s="119"/>
      <c r="AF786" s="27">
        <f t="shared" si="72"/>
        <v>0</v>
      </c>
      <c r="AG786" s="27">
        <f t="shared" si="73"/>
        <v>0</v>
      </c>
      <c r="AH786" s="27">
        <f t="shared" si="74"/>
        <v>0</v>
      </c>
      <c r="AI786" s="27">
        <f t="shared" si="75"/>
        <v>0</v>
      </c>
      <c r="AJ786" s="27">
        <f t="shared" si="76"/>
        <v>9999</v>
      </c>
      <c r="AK786" s="27">
        <f t="shared" si="77"/>
        <v>9999</v>
      </c>
      <c r="AL786" s="27">
        <f t="shared" si="78"/>
        <v>9999</v>
      </c>
      <c r="AM786" s="27">
        <f t="shared" si="79"/>
        <v>9999</v>
      </c>
    </row>
    <row r="787" spans="1:39" ht="35.1" customHeight="1">
      <c r="A787" s="119" t="s">
        <v>1134</v>
      </c>
      <c r="B787" s="119" t="s">
        <v>4827</v>
      </c>
      <c r="C787" s="119" t="s">
        <v>4828</v>
      </c>
      <c r="D787" s="119" t="s">
        <v>14</v>
      </c>
      <c r="E787" s="119" t="s">
        <v>3571</v>
      </c>
      <c r="F787" s="121">
        <v>5</v>
      </c>
      <c r="G787" s="121">
        <v>0</v>
      </c>
      <c r="H787" s="121">
        <v>0</v>
      </c>
      <c r="I787" s="119"/>
      <c r="J787" s="119"/>
      <c r="K787" s="119"/>
      <c r="L787" s="119"/>
      <c r="M787" s="119"/>
      <c r="N787" s="119"/>
      <c r="O787" s="119"/>
      <c r="P787" s="119"/>
      <c r="AF787" s="27">
        <f t="shared" si="72"/>
        <v>0</v>
      </c>
      <c r="AG787" s="27">
        <f t="shared" si="73"/>
        <v>0</v>
      </c>
      <c r="AH787" s="27">
        <f t="shared" si="74"/>
        <v>0</v>
      </c>
      <c r="AI787" s="27">
        <f t="shared" si="75"/>
        <v>0</v>
      </c>
      <c r="AJ787" s="27">
        <f t="shared" si="76"/>
        <v>9999</v>
      </c>
      <c r="AK787" s="27">
        <f t="shared" si="77"/>
        <v>9999</v>
      </c>
      <c r="AL787" s="27">
        <f t="shared" si="78"/>
        <v>9999</v>
      </c>
      <c r="AM787" s="27">
        <f t="shared" si="79"/>
        <v>9999</v>
      </c>
    </row>
    <row r="788" spans="1:39" ht="35.1" customHeight="1">
      <c r="A788" s="119" t="s">
        <v>589</v>
      </c>
      <c r="B788" s="119" t="s">
        <v>4829</v>
      </c>
      <c r="C788" s="119" t="s">
        <v>1154</v>
      </c>
      <c r="D788" s="119" t="s">
        <v>19</v>
      </c>
      <c r="E788" s="119" t="s">
        <v>12</v>
      </c>
      <c r="F788" s="121">
        <v>1</v>
      </c>
      <c r="G788" s="121">
        <v>3</v>
      </c>
      <c r="H788" s="121">
        <v>0</v>
      </c>
      <c r="I788" s="119" t="s">
        <v>1154</v>
      </c>
      <c r="J788" s="119"/>
      <c r="K788" s="119" t="s">
        <v>4830</v>
      </c>
      <c r="L788" s="119"/>
      <c r="M788" s="119" t="s">
        <v>1154</v>
      </c>
      <c r="N788" s="119" t="s">
        <v>4831</v>
      </c>
      <c r="O788" s="119"/>
      <c r="P788" s="119"/>
      <c r="AF788" s="27">
        <f t="shared" si="72"/>
        <v>0</v>
      </c>
      <c r="AG788" s="27">
        <f t="shared" si="73"/>
        <v>0</v>
      </c>
      <c r="AH788" s="27">
        <f t="shared" si="74"/>
        <v>0</v>
      </c>
      <c r="AI788" s="27">
        <f t="shared" si="75"/>
        <v>0</v>
      </c>
      <c r="AJ788" s="27">
        <f t="shared" si="76"/>
        <v>9999</v>
      </c>
      <c r="AK788" s="27">
        <f t="shared" si="77"/>
        <v>9999</v>
      </c>
      <c r="AL788" s="27">
        <f t="shared" si="78"/>
        <v>9999</v>
      </c>
      <c r="AM788" s="27">
        <f t="shared" si="79"/>
        <v>9999</v>
      </c>
    </row>
    <row r="789" spans="1:39" ht="35.1" customHeight="1">
      <c r="A789" s="119" t="s">
        <v>589</v>
      </c>
      <c r="B789" s="119" t="s">
        <v>4832</v>
      </c>
      <c r="C789" s="119" t="s">
        <v>1155</v>
      </c>
      <c r="D789" s="119" t="s">
        <v>19</v>
      </c>
      <c r="E789" s="119" t="s">
        <v>12</v>
      </c>
      <c r="F789" s="121">
        <v>2</v>
      </c>
      <c r="G789" s="121">
        <v>3</v>
      </c>
      <c r="H789" s="121">
        <v>0</v>
      </c>
      <c r="I789" s="119" t="s">
        <v>1155</v>
      </c>
      <c r="J789" s="119"/>
      <c r="K789" s="119" t="s">
        <v>4833</v>
      </c>
      <c r="L789" s="119"/>
      <c r="M789" s="119" t="s">
        <v>1155</v>
      </c>
      <c r="N789" s="119" t="s">
        <v>4834</v>
      </c>
      <c r="O789" s="119" t="s">
        <v>4835</v>
      </c>
      <c r="P789" s="119" t="s">
        <v>4836</v>
      </c>
      <c r="AF789" s="27">
        <f t="shared" si="72"/>
        <v>0</v>
      </c>
      <c r="AG789" s="27">
        <f t="shared" si="73"/>
        <v>0</v>
      </c>
      <c r="AH789" s="27">
        <f t="shared" si="74"/>
        <v>0</v>
      </c>
      <c r="AI789" s="27">
        <f t="shared" si="75"/>
        <v>0</v>
      </c>
      <c r="AJ789" s="27">
        <f t="shared" si="76"/>
        <v>9999</v>
      </c>
      <c r="AK789" s="27">
        <f t="shared" si="77"/>
        <v>9999</v>
      </c>
      <c r="AL789" s="27">
        <f t="shared" si="78"/>
        <v>9999</v>
      </c>
      <c r="AM789" s="27">
        <f t="shared" si="79"/>
        <v>9999</v>
      </c>
    </row>
    <row r="790" spans="1:39" ht="35.1" customHeight="1">
      <c r="A790" s="119" t="s">
        <v>589</v>
      </c>
      <c r="B790" s="119" t="s">
        <v>4837</v>
      </c>
      <c r="C790" s="119" t="s">
        <v>4838</v>
      </c>
      <c r="D790" s="119" t="s">
        <v>19</v>
      </c>
      <c r="E790" s="119" t="s">
        <v>12</v>
      </c>
      <c r="F790" s="121">
        <v>3</v>
      </c>
      <c r="G790" s="121">
        <v>2</v>
      </c>
      <c r="H790" s="121">
        <v>0</v>
      </c>
      <c r="I790" s="119" t="s">
        <v>4838</v>
      </c>
      <c r="J790" s="119"/>
      <c r="K790" s="119" t="s">
        <v>4839</v>
      </c>
      <c r="L790" s="119"/>
      <c r="M790" s="119" t="s">
        <v>4838</v>
      </c>
      <c r="N790" s="119" t="s">
        <v>4840</v>
      </c>
      <c r="O790" s="119" t="s">
        <v>4841</v>
      </c>
      <c r="P790" s="119" t="s">
        <v>429</v>
      </c>
      <c r="AF790" s="27">
        <f t="shared" si="72"/>
        <v>0</v>
      </c>
      <c r="AG790" s="27">
        <f t="shared" si="73"/>
        <v>0</v>
      </c>
      <c r="AH790" s="27">
        <f t="shared" si="74"/>
        <v>0</v>
      </c>
      <c r="AI790" s="27">
        <f t="shared" si="75"/>
        <v>0</v>
      </c>
      <c r="AJ790" s="27">
        <f t="shared" si="76"/>
        <v>9999</v>
      </c>
      <c r="AK790" s="27">
        <f t="shared" si="77"/>
        <v>9999</v>
      </c>
      <c r="AL790" s="27">
        <f t="shared" si="78"/>
        <v>9999</v>
      </c>
      <c r="AM790" s="27">
        <f t="shared" si="79"/>
        <v>9999</v>
      </c>
    </row>
    <row r="791" spans="1:39" ht="35.1" customHeight="1">
      <c r="A791" s="119" t="s">
        <v>589</v>
      </c>
      <c r="B791" s="119" t="s">
        <v>4842</v>
      </c>
      <c r="C791" s="119" t="s">
        <v>69</v>
      </c>
      <c r="D791" s="119" t="s">
        <v>19</v>
      </c>
      <c r="E791" s="119" t="s">
        <v>12</v>
      </c>
      <c r="F791" s="121">
        <v>4</v>
      </c>
      <c r="G791" s="121">
        <v>2</v>
      </c>
      <c r="H791" s="121">
        <v>0</v>
      </c>
      <c r="I791" s="119" t="s">
        <v>69</v>
      </c>
      <c r="J791" s="119"/>
      <c r="K791" s="119" t="s">
        <v>4555</v>
      </c>
      <c r="L791" s="119"/>
      <c r="M791" s="119" t="s">
        <v>69</v>
      </c>
      <c r="N791" s="119"/>
      <c r="O791" s="119"/>
      <c r="P791" s="119"/>
      <c r="AF791" s="27">
        <f t="shared" si="72"/>
        <v>0</v>
      </c>
      <c r="AG791" s="27">
        <f t="shared" si="73"/>
        <v>0</v>
      </c>
      <c r="AH791" s="27">
        <f t="shared" si="74"/>
        <v>0</v>
      </c>
      <c r="AI791" s="27">
        <f t="shared" si="75"/>
        <v>0</v>
      </c>
      <c r="AJ791" s="27">
        <f t="shared" si="76"/>
        <v>9999</v>
      </c>
      <c r="AK791" s="27">
        <f t="shared" si="77"/>
        <v>9999</v>
      </c>
      <c r="AL791" s="27">
        <f t="shared" si="78"/>
        <v>9999</v>
      </c>
      <c r="AM791" s="27">
        <f t="shared" si="79"/>
        <v>9999</v>
      </c>
    </row>
    <row r="792" spans="1:39" ht="35.1" customHeight="1">
      <c r="A792" s="119" t="s">
        <v>589</v>
      </c>
      <c r="B792" s="119" t="s">
        <v>4843</v>
      </c>
      <c r="C792" s="119" t="s">
        <v>4844</v>
      </c>
      <c r="D792" s="119" t="s">
        <v>19</v>
      </c>
      <c r="E792" s="119" t="s">
        <v>3571</v>
      </c>
      <c r="F792" s="121">
        <v>5</v>
      </c>
      <c r="G792" s="121">
        <v>0</v>
      </c>
      <c r="H792" s="121">
        <v>0</v>
      </c>
      <c r="I792" s="119"/>
      <c r="J792" s="119"/>
      <c r="K792" s="119"/>
      <c r="L792" s="119"/>
      <c r="M792" s="119"/>
      <c r="N792" s="119"/>
      <c r="O792" s="119"/>
      <c r="P792" s="119"/>
      <c r="AF792" s="27">
        <f t="shared" si="72"/>
        <v>0</v>
      </c>
      <c r="AG792" s="27">
        <f t="shared" si="73"/>
        <v>0</v>
      </c>
      <c r="AH792" s="27">
        <f t="shared" si="74"/>
        <v>0</v>
      </c>
      <c r="AI792" s="27">
        <f t="shared" si="75"/>
        <v>0</v>
      </c>
      <c r="AJ792" s="27">
        <f t="shared" si="76"/>
        <v>9999</v>
      </c>
      <c r="AK792" s="27">
        <f t="shared" si="77"/>
        <v>9999</v>
      </c>
      <c r="AL792" s="27">
        <f t="shared" si="78"/>
        <v>9999</v>
      </c>
      <c r="AM792" s="27">
        <f t="shared" si="79"/>
        <v>9999</v>
      </c>
    </row>
    <row r="793" spans="1:39" ht="35.1" customHeight="1">
      <c r="A793" s="119" t="s">
        <v>589</v>
      </c>
      <c r="B793" s="119" t="s">
        <v>4845</v>
      </c>
      <c r="C793" s="119" t="s">
        <v>427</v>
      </c>
      <c r="D793" s="119" t="s">
        <v>14</v>
      </c>
      <c r="E793" s="119" t="s">
        <v>12</v>
      </c>
      <c r="F793" s="121">
        <v>1</v>
      </c>
      <c r="G793" s="121">
        <v>0</v>
      </c>
      <c r="H793" s="121">
        <v>3</v>
      </c>
      <c r="I793" s="119"/>
      <c r="J793" s="119" t="s">
        <v>427</v>
      </c>
      <c r="K793" s="119"/>
      <c r="L793" s="119" t="s">
        <v>3628</v>
      </c>
      <c r="M793" s="119" t="s">
        <v>427</v>
      </c>
      <c r="N793" s="119"/>
      <c r="O793" s="119"/>
      <c r="P793" s="119"/>
      <c r="AF793" s="27">
        <f t="shared" si="72"/>
        <v>0</v>
      </c>
      <c r="AG793" s="27">
        <f t="shared" si="73"/>
        <v>0</v>
      </c>
      <c r="AH793" s="27">
        <f t="shared" si="74"/>
        <v>0</v>
      </c>
      <c r="AI793" s="27">
        <f t="shared" si="75"/>
        <v>0</v>
      </c>
      <c r="AJ793" s="27">
        <f t="shared" si="76"/>
        <v>9999</v>
      </c>
      <c r="AK793" s="27">
        <f t="shared" si="77"/>
        <v>9999</v>
      </c>
      <c r="AL793" s="27">
        <f t="shared" si="78"/>
        <v>9999</v>
      </c>
      <c r="AM793" s="27">
        <f t="shared" si="79"/>
        <v>9999</v>
      </c>
    </row>
    <row r="794" spans="1:39" ht="35.1" customHeight="1">
      <c r="A794" s="119" t="s">
        <v>589</v>
      </c>
      <c r="B794" s="119" t="s">
        <v>4846</v>
      </c>
      <c r="C794" s="119" t="s">
        <v>627</v>
      </c>
      <c r="D794" s="119" t="s">
        <v>14</v>
      </c>
      <c r="E794" s="119" t="s">
        <v>12</v>
      </c>
      <c r="F794" s="121">
        <v>2</v>
      </c>
      <c r="G794" s="121">
        <v>0</v>
      </c>
      <c r="H794" s="121">
        <v>3</v>
      </c>
      <c r="I794" s="119"/>
      <c r="J794" s="119" t="s">
        <v>627</v>
      </c>
      <c r="K794" s="119"/>
      <c r="L794" s="119" t="s">
        <v>3961</v>
      </c>
      <c r="M794" s="119" t="s">
        <v>627</v>
      </c>
      <c r="N794" s="119" t="s">
        <v>3962</v>
      </c>
      <c r="O794" s="119"/>
      <c r="P794" s="119"/>
      <c r="AF794" s="27">
        <f t="shared" si="72"/>
        <v>0</v>
      </c>
      <c r="AG794" s="27">
        <f t="shared" si="73"/>
        <v>0</v>
      </c>
      <c r="AH794" s="27">
        <f t="shared" si="74"/>
        <v>0</v>
      </c>
      <c r="AI794" s="27">
        <f t="shared" si="75"/>
        <v>0</v>
      </c>
      <c r="AJ794" s="27">
        <f t="shared" si="76"/>
        <v>9999</v>
      </c>
      <c r="AK794" s="27">
        <f t="shared" si="77"/>
        <v>9999</v>
      </c>
      <c r="AL794" s="27">
        <f t="shared" si="78"/>
        <v>9999</v>
      </c>
      <c r="AM794" s="27">
        <f t="shared" si="79"/>
        <v>9999</v>
      </c>
    </row>
    <row r="795" spans="1:39" ht="35.1" customHeight="1">
      <c r="A795" s="119" t="s">
        <v>589</v>
      </c>
      <c r="B795" s="119" t="s">
        <v>4847</v>
      </c>
      <c r="C795" s="119" t="s">
        <v>1152</v>
      </c>
      <c r="D795" s="119" t="s">
        <v>14</v>
      </c>
      <c r="E795" s="119" t="s">
        <v>12</v>
      </c>
      <c r="F795" s="121">
        <v>3</v>
      </c>
      <c r="G795" s="121">
        <v>0</v>
      </c>
      <c r="H795" s="121">
        <v>2</v>
      </c>
      <c r="I795" s="119"/>
      <c r="J795" s="119" t="s">
        <v>1152</v>
      </c>
      <c r="K795" s="119"/>
      <c r="L795" s="119" t="s">
        <v>4848</v>
      </c>
      <c r="M795" s="119" t="s">
        <v>1152</v>
      </c>
      <c r="N795" s="119"/>
      <c r="O795" s="119"/>
      <c r="P795" s="119"/>
      <c r="AF795" s="27">
        <f t="shared" si="72"/>
        <v>0</v>
      </c>
      <c r="AG795" s="27">
        <f t="shared" si="73"/>
        <v>0</v>
      </c>
      <c r="AH795" s="27">
        <f t="shared" si="74"/>
        <v>0</v>
      </c>
      <c r="AI795" s="27">
        <f t="shared" si="75"/>
        <v>0</v>
      </c>
      <c r="AJ795" s="27">
        <f t="shared" si="76"/>
        <v>9999</v>
      </c>
      <c r="AK795" s="27">
        <f t="shared" si="77"/>
        <v>9999</v>
      </c>
      <c r="AL795" s="27">
        <f t="shared" si="78"/>
        <v>9999</v>
      </c>
      <c r="AM795" s="27">
        <f t="shared" si="79"/>
        <v>9999</v>
      </c>
    </row>
    <row r="796" spans="1:39" ht="35.1" customHeight="1">
      <c r="A796" s="119" t="s">
        <v>589</v>
      </c>
      <c r="B796" s="119" t="s">
        <v>4849</v>
      </c>
      <c r="C796" s="119" t="s">
        <v>1153</v>
      </c>
      <c r="D796" s="119" t="s">
        <v>14</v>
      </c>
      <c r="E796" s="119" t="s">
        <v>12</v>
      </c>
      <c r="F796" s="121">
        <v>4</v>
      </c>
      <c r="G796" s="121">
        <v>0</v>
      </c>
      <c r="H796" s="121">
        <v>2</v>
      </c>
      <c r="I796" s="119"/>
      <c r="J796" s="119" t="s">
        <v>1153</v>
      </c>
      <c r="K796" s="119"/>
      <c r="L796" s="119" t="s">
        <v>4850</v>
      </c>
      <c r="M796" s="119" t="s">
        <v>1153</v>
      </c>
      <c r="N796" s="119"/>
      <c r="O796" s="119"/>
      <c r="P796" s="119"/>
      <c r="AF796" s="27">
        <f t="shared" si="72"/>
        <v>0</v>
      </c>
      <c r="AG796" s="27">
        <f t="shared" si="73"/>
        <v>0</v>
      </c>
      <c r="AH796" s="27">
        <f t="shared" si="74"/>
        <v>0</v>
      </c>
      <c r="AI796" s="27">
        <f t="shared" si="75"/>
        <v>0</v>
      </c>
      <c r="AJ796" s="27">
        <f t="shared" si="76"/>
        <v>9999</v>
      </c>
      <c r="AK796" s="27">
        <f t="shared" si="77"/>
        <v>9999</v>
      </c>
      <c r="AL796" s="27">
        <f t="shared" si="78"/>
        <v>9999</v>
      </c>
      <c r="AM796" s="27">
        <f t="shared" si="79"/>
        <v>9999</v>
      </c>
    </row>
    <row r="797" spans="1:39" ht="35.1" customHeight="1">
      <c r="A797" s="119" t="s">
        <v>589</v>
      </c>
      <c r="B797" s="119" t="s">
        <v>4851</v>
      </c>
      <c r="C797" s="119" t="s">
        <v>4852</v>
      </c>
      <c r="D797" s="119" t="s">
        <v>14</v>
      </c>
      <c r="E797" s="119" t="s">
        <v>3571</v>
      </c>
      <c r="F797" s="121">
        <v>5</v>
      </c>
      <c r="G797" s="121">
        <v>0</v>
      </c>
      <c r="H797" s="121">
        <v>0</v>
      </c>
      <c r="I797" s="119"/>
      <c r="J797" s="119"/>
      <c r="K797" s="119"/>
      <c r="L797" s="119"/>
      <c r="M797" s="119"/>
      <c r="N797" s="119"/>
      <c r="O797" s="119"/>
      <c r="P797" s="119"/>
      <c r="AF797" s="27">
        <f t="shared" si="72"/>
        <v>0</v>
      </c>
      <c r="AG797" s="27">
        <f t="shared" si="73"/>
        <v>0</v>
      </c>
      <c r="AH797" s="27">
        <f t="shared" si="74"/>
        <v>0</v>
      </c>
      <c r="AI797" s="27">
        <f t="shared" si="75"/>
        <v>0</v>
      </c>
      <c r="AJ797" s="27">
        <f t="shared" si="76"/>
        <v>9999</v>
      </c>
      <c r="AK797" s="27">
        <f t="shared" si="77"/>
        <v>9999</v>
      </c>
      <c r="AL797" s="27">
        <f t="shared" si="78"/>
        <v>9999</v>
      </c>
      <c r="AM797" s="27">
        <f t="shared" si="79"/>
        <v>9999</v>
      </c>
    </row>
    <row r="798" spans="1:39" ht="35.1" customHeight="1">
      <c r="A798" s="119" t="s">
        <v>1156</v>
      </c>
      <c r="B798" s="119" t="s">
        <v>4853</v>
      </c>
      <c r="C798" s="119" t="s">
        <v>1167</v>
      </c>
      <c r="D798" s="119" t="s">
        <v>19</v>
      </c>
      <c r="E798" s="119" t="s">
        <v>12</v>
      </c>
      <c r="F798" s="121">
        <v>1</v>
      </c>
      <c r="G798" s="121">
        <v>3</v>
      </c>
      <c r="H798" s="121">
        <v>0</v>
      </c>
      <c r="I798" s="119" t="s">
        <v>1167</v>
      </c>
      <c r="J798" s="119"/>
      <c r="K798" s="119" t="s">
        <v>4854</v>
      </c>
      <c r="L798" s="119"/>
      <c r="M798" s="119" t="s">
        <v>1167</v>
      </c>
      <c r="N798" s="119" t="s">
        <v>4855</v>
      </c>
      <c r="O798" s="119" t="s">
        <v>1643</v>
      </c>
      <c r="P798" s="119" t="s">
        <v>4856</v>
      </c>
      <c r="AF798" s="27">
        <f t="shared" si="72"/>
        <v>0</v>
      </c>
      <c r="AG798" s="27">
        <f t="shared" si="73"/>
        <v>0</v>
      </c>
      <c r="AH798" s="27">
        <f t="shared" si="74"/>
        <v>0</v>
      </c>
      <c r="AI798" s="27">
        <f t="shared" si="75"/>
        <v>0</v>
      </c>
      <c r="AJ798" s="27">
        <f t="shared" si="76"/>
        <v>9999</v>
      </c>
      <c r="AK798" s="27">
        <f t="shared" si="77"/>
        <v>9999</v>
      </c>
      <c r="AL798" s="27">
        <f t="shared" si="78"/>
        <v>9999</v>
      </c>
      <c r="AM798" s="27">
        <f t="shared" si="79"/>
        <v>9999</v>
      </c>
    </row>
    <row r="799" spans="1:39" ht="35.1" customHeight="1">
      <c r="A799" s="119" t="s">
        <v>1156</v>
      </c>
      <c r="B799" s="119" t="s">
        <v>4857</v>
      </c>
      <c r="C799" s="119" t="s">
        <v>1168</v>
      </c>
      <c r="D799" s="119" t="s">
        <v>19</v>
      </c>
      <c r="E799" s="119" t="s">
        <v>12</v>
      </c>
      <c r="F799" s="121">
        <v>2</v>
      </c>
      <c r="G799" s="121">
        <v>3</v>
      </c>
      <c r="H799" s="121">
        <v>0</v>
      </c>
      <c r="I799" s="119" t="s">
        <v>1168</v>
      </c>
      <c r="J799" s="119"/>
      <c r="K799" s="119" t="s">
        <v>4858</v>
      </c>
      <c r="L799" s="119"/>
      <c r="M799" s="119" t="s">
        <v>1168</v>
      </c>
      <c r="N799" s="119" t="s">
        <v>4859</v>
      </c>
      <c r="O799" s="119" t="s">
        <v>429</v>
      </c>
      <c r="P799" s="119" t="s">
        <v>3564</v>
      </c>
      <c r="AF799" s="27">
        <f t="shared" si="72"/>
        <v>0</v>
      </c>
      <c r="AG799" s="27">
        <f t="shared" si="73"/>
        <v>0</v>
      </c>
      <c r="AH799" s="27">
        <f t="shared" si="74"/>
        <v>0</v>
      </c>
      <c r="AI799" s="27">
        <f t="shared" si="75"/>
        <v>0</v>
      </c>
      <c r="AJ799" s="27">
        <f t="shared" si="76"/>
        <v>9999</v>
      </c>
      <c r="AK799" s="27">
        <f t="shared" si="77"/>
        <v>9999</v>
      </c>
      <c r="AL799" s="27">
        <f t="shared" si="78"/>
        <v>9999</v>
      </c>
      <c r="AM799" s="27">
        <f t="shared" si="79"/>
        <v>9999</v>
      </c>
    </row>
    <row r="800" spans="1:39" ht="35.1" customHeight="1">
      <c r="A800" s="119" t="s">
        <v>1156</v>
      </c>
      <c r="B800" s="119" t="s">
        <v>4860</v>
      </c>
      <c r="C800" s="119" t="s">
        <v>4861</v>
      </c>
      <c r="D800" s="119" t="s">
        <v>19</v>
      </c>
      <c r="E800" s="119" t="s">
        <v>12</v>
      </c>
      <c r="F800" s="121">
        <v>3</v>
      </c>
      <c r="G800" s="121">
        <v>2</v>
      </c>
      <c r="H800" s="121">
        <v>0</v>
      </c>
      <c r="I800" s="119" t="s">
        <v>4861</v>
      </c>
      <c r="J800" s="119"/>
      <c r="K800" s="119" t="s">
        <v>4862</v>
      </c>
      <c r="L800" s="119"/>
      <c r="M800" s="119" t="s">
        <v>4861</v>
      </c>
      <c r="N800" s="119" t="s">
        <v>4863</v>
      </c>
      <c r="O800" s="119" t="s">
        <v>651</v>
      </c>
      <c r="P800" s="119"/>
      <c r="AF800" s="27">
        <f t="shared" si="72"/>
        <v>0</v>
      </c>
      <c r="AG800" s="27">
        <f t="shared" si="73"/>
        <v>0</v>
      </c>
      <c r="AH800" s="27">
        <f t="shared" si="74"/>
        <v>0</v>
      </c>
      <c r="AI800" s="27">
        <f t="shared" si="75"/>
        <v>0</v>
      </c>
      <c r="AJ800" s="27">
        <f t="shared" si="76"/>
        <v>9999</v>
      </c>
      <c r="AK800" s="27">
        <f t="shared" si="77"/>
        <v>9999</v>
      </c>
      <c r="AL800" s="27">
        <f t="shared" si="78"/>
        <v>9999</v>
      </c>
      <c r="AM800" s="27">
        <f t="shared" si="79"/>
        <v>9999</v>
      </c>
    </row>
    <row r="801" spans="1:39" ht="35.1" customHeight="1">
      <c r="A801" s="119" t="s">
        <v>1156</v>
      </c>
      <c r="B801" s="119" t="s">
        <v>4864</v>
      </c>
      <c r="C801" s="119" t="s">
        <v>562</v>
      </c>
      <c r="D801" s="119" t="s">
        <v>19</v>
      </c>
      <c r="E801" s="119" t="s">
        <v>12</v>
      </c>
      <c r="F801" s="121">
        <v>4</v>
      </c>
      <c r="G801" s="121">
        <v>2</v>
      </c>
      <c r="H801" s="121">
        <v>0</v>
      </c>
      <c r="I801" s="119" t="s">
        <v>562</v>
      </c>
      <c r="J801" s="119"/>
      <c r="K801" s="119" t="s">
        <v>4326</v>
      </c>
      <c r="L801" s="119"/>
      <c r="M801" s="119" t="s">
        <v>562</v>
      </c>
      <c r="N801" s="119"/>
      <c r="O801" s="119"/>
      <c r="P801" s="119"/>
      <c r="AF801" s="27">
        <f t="shared" si="72"/>
        <v>0</v>
      </c>
      <c r="AG801" s="27">
        <f t="shared" si="73"/>
        <v>0</v>
      </c>
      <c r="AH801" s="27">
        <f t="shared" si="74"/>
        <v>0</v>
      </c>
      <c r="AI801" s="27">
        <f t="shared" si="75"/>
        <v>0</v>
      </c>
      <c r="AJ801" s="27">
        <f t="shared" si="76"/>
        <v>9999</v>
      </c>
      <c r="AK801" s="27">
        <f t="shared" si="77"/>
        <v>9999</v>
      </c>
      <c r="AL801" s="27">
        <f t="shared" si="78"/>
        <v>9999</v>
      </c>
      <c r="AM801" s="27">
        <f t="shared" si="79"/>
        <v>9999</v>
      </c>
    </row>
    <row r="802" spans="1:39" ht="35.1" customHeight="1">
      <c r="A802" s="119" t="s">
        <v>1156</v>
      </c>
      <c r="B802" s="119" t="s">
        <v>4865</v>
      </c>
      <c r="C802" s="119" t="s">
        <v>4866</v>
      </c>
      <c r="D802" s="119" t="s">
        <v>19</v>
      </c>
      <c r="E802" s="119" t="s">
        <v>3571</v>
      </c>
      <c r="F802" s="121">
        <v>5</v>
      </c>
      <c r="G802" s="121">
        <v>0</v>
      </c>
      <c r="H802" s="121">
        <v>0</v>
      </c>
      <c r="I802" s="119"/>
      <c r="J802" s="119"/>
      <c r="K802" s="119"/>
      <c r="L802" s="119"/>
      <c r="M802" s="119"/>
      <c r="N802" s="119"/>
      <c r="O802" s="119"/>
      <c r="P802" s="119"/>
      <c r="AF802" s="27">
        <f t="shared" si="72"/>
        <v>0</v>
      </c>
      <c r="AG802" s="27">
        <f t="shared" si="73"/>
        <v>0</v>
      </c>
      <c r="AH802" s="27">
        <f t="shared" si="74"/>
        <v>0</v>
      </c>
      <c r="AI802" s="27">
        <f t="shared" si="75"/>
        <v>0</v>
      </c>
      <c r="AJ802" s="27">
        <f t="shared" si="76"/>
        <v>9999</v>
      </c>
      <c r="AK802" s="27">
        <f t="shared" si="77"/>
        <v>9999</v>
      </c>
      <c r="AL802" s="27">
        <f t="shared" si="78"/>
        <v>9999</v>
      </c>
      <c r="AM802" s="27">
        <f t="shared" si="79"/>
        <v>9999</v>
      </c>
    </row>
    <row r="803" spans="1:39" ht="35.1" customHeight="1">
      <c r="A803" s="119" t="s">
        <v>1156</v>
      </c>
      <c r="B803" s="119" t="s">
        <v>4867</v>
      </c>
      <c r="C803" s="119" t="s">
        <v>561</v>
      </c>
      <c r="D803" s="119" t="s">
        <v>14</v>
      </c>
      <c r="E803" s="119" t="s">
        <v>12</v>
      </c>
      <c r="F803" s="121">
        <v>1</v>
      </c>
      <c r="G803" s="121">
        <v>0</v>
      </c>
      <c r="H803" s="121">
        <v>3</v>
      </c>
      <c r="I803" s="119"/>
      <c r="J803" s="119" t="s">
        <v>561</v>
      </c>
      <c r="K803" s="119"/>
      <c r="L803" s="119" t="s">
        <v>3850</v>
      </c>
      <c r="M803" s="119" t="s">
        <v>561</v>
      </c>
      <c r="N803" s="119"/>
      <c r="O803" s="119"/>
      <c r="P803" s="119"/>
      <c r="AF803" s="27">
        <f t="shared" si="72"/>
        <v>0</v>
      </c>
      <c r="AG803" s="27">
        <f t="shared" si="73"/>
        <v>0</v>
      </c>
      <c r="AH803" s="27">
        <f t="shared" si="74"/>
        <v>0</v>
      </c>
      <c r="AI803" s="27">
        <f t="shared" si="75"/>
        <v>0</v>
      </c>
      <c r="AJ803" s="27">
        <f t="shared" si="76"/>
        <v>9999</v>
      </c>
      <c r="AK803" s="27">
        <f t="shared" si="77"/>
        <v>9999</v>
      </c>
      <c r="AL803" s="27">
        <f t="shared" si="78"/>
        <v>9999</v>
      </c>
      <c r="AM803" s="27">
        <f t="shared" si="79"/>
        <v>9999</v>
      </c>
    </row>
    <row r="804" spans="1:39" ht="35.1" customHeight="1">
      <c r="A804" s="119" t="s">
        <v>1156</v>
      </c>
      <c r="B804" s="119" t="s">
        <v>4868</v>
      </c>
      <c r="C804" s="119" t="s">
        <v>1165</v>
      </c>
      <c r="D804" s="119" t="s">
        <v>14</v>
      </c>
      <c r="E804" s="119" t="s">
        <v>12</v>
      </c>
      <c r="F804" s="121">
        <v>2</v>
      </c>
      <c r="G804" s="121">
        <v>0</v>
      </c>
      <c r="H804" s="121">
        <v>3</v>
      </c>
      <c r="I804" s="119"/>
      <c r="J804" s="119" t="s">
        <v>1165</v>
      </c>
      <c r="K804" s="119"/>
      <c r="L804" s="119" t="s">
        <v>4869</v>
      </c>
      <c r="M804" s="119" t="s">
        <v>1165</v>
      </c>
      <c r="N804" s="119"/>
      <c r="O804" s="119"/>
      <c r="P804" s="119"/>
      <c r="AF804" s="27">
        <f t="shared" si="72"/>
        <v>0</v>
      </c>
      <c r="AG804" s="27">
        <f t="shared" si="73"/>
        <v>0</v>
      </c>
      <c r="AH804" s="27">
        <f t="shared" si="74"/>
        <v>0</v>
      </c>
      <c r="AI804" s="27">
        <f t="shared" si="75"/>
        <v>0</v>
      </c>
      <c r="AJ804" s="27">
        <f t="shared" si="76"/>
        <v>9999</v>
      </c>
      <c r="AK804" s="27">
        <f t="shared" si="77"/>
        <v>9999</v>
      </c>
      <c r="AL804" s="27">
        <f t="shared" si="78"/>
        <v>9999</v>
      </c>
      <c r="AM804" s="27">
        <f t="shared" si="79"/>
        <v>9999</v>
      </c>
    </row>
    <row r="805" spans="1:39" ht="35.1" customHeight="1">
      <c r="A805" s="119" t="s">
        <v>1156</v>
      </c>
      <c r="B805" s="119" t="s">
        <v>4870</v>
      </c>
      <c r="C805" s="119" t="s">
        <v>1166</v>
      </c>
      <c r="D805" s="119" t="s">
        <v>14</v>
      </c>
      <c r="E805" s="119" t="s">
        <v>12</v>
      </c>
      <c r="F805" s="121">
        <v>3</v>
      </c>
      <c r="G805" s="121">
        <v>0</v>
      </c>
      <c r="H805" s="121">
        <v>2</v>
      </c>
      <c r="I805" s="119"/>
      <c r="J805" s="119" t="s">
        <v>1166</v>
      </c>
      <c r="K805" s="119"/>
      <c r="L805" s="119" t="s">
        <v>4871</v>
      </c>
      <c r="M805" s="119" t="s">
        <v>1166</v>
      </c>
      <c r="N805" s="119"/>
      <c r="O805" s="119"/>
      <c r="P805" s="119"/>
      <c r="AF805" s="27">
        <f t="shared" si="72"/>
        <v>0</v>
      </c>
      <c r="AG805" s="27">
        <f t="shared" si="73"/>
        <v>0</v>
      </c>
      <c r="AH805" s="27">
        <f t="shared" si="74"/>
        <v>0</v>
      </c>
      <c r="AI805" s="27">
        <f t="shared" si="75"/>
        <v>0</v>
      </c>
      <c r="AJ805" s="27">
        <f t="shared" si="76"/>
        <v>9999</v>
      </c>
      <c r="AK805" s="27">
        <f t="shared" si="77"/>
        <v>9999</v>
      </c>
      <c r="AL805" s="27">
        <f t="shared" si="78"/>
        <v>9999</v>
      </c>
      <c r="AM805" s="27">
        <f t="shared" si="79"/>
        <v>9999</v>
      </c>
    </row>
    <row r="806" spans="1:39" ht="35.1" customHeight="1">
      <c r="A806" s="119" t="s">
        <v>1156</v>
      </c>
      <c r="B806" s="119" t="s">
        <v>4872</v>
      </c>
      <c r="C806" s="119" t="s">
        <v>54</v>
      </c>
      <c r="D806" s="119" t="s">
        <v>14</v>
      </c>
      <c r="E806" s="119" t="s">
        <v>12</v>
      </c>
      <c r="F806" s="121">
        <v>4</v>
      </c>
      <c r="G806" s="121">
        <v>0</v>
      </c>
      <c r="H806" s="121">
        <v>2</v>
      </c>
      <c r="I806" s="119"/>
      <c r="J806" s="119" t="s">
        <v>54</v>
      </c>
      <c r="K806" s="119"/>
      <c r="L806" s="119" t="s">
        <v>3875</v>
      </c>
      <c r="M806" s="119" t="s">
        <v>54</v>
      </c>
      <c r="N806" s="119"/>
      <c r="O806" s="119"/>
      <c r="P806" s="119"/>
      <c r="AF806" s="27">
        <f t="shared" si="72"/>
        <v>0</v>
      </c>
      <c r="AG806" s="27">
        <f t="shared" si="73"/>
        <v>0</v>
      </c>
      <c r="AH806" s="27">
        <f t="shared" si="74"/>
        <v>0</v>
      </c>
      <c r="AI806" s="27">
        <f t="shared" si="75"/>
        <v>0</v>
      </c>
      <c r="AJ806" s="27">
        <f t="shared" si="76"/>
        <v>9999</v>
      </c>
      <c r="AK806" s="27">
        <f t="shared" si="77"/>
        <v>9999</v>
      </c>
      <c r="AL806" s="27">
        <f t="shared" si="78"/>
        <v>9999</v>
      </c>
      <c r="AM806" s="27">
        <f t="shared" si="79"/>
        <v>9999</v>
      </c>
    </row>
    <row r="807" spans="1:39" ht="35.1" customHeight="1">
      <c r="A807" s="119" t="s">
        <v>1156</v>
      </c>
      <c r="B807" s="119" t="s">
        <v>4873</v>
      </c>
      <c r="C807" s="119" t="s">
        <v>4874</v>
      </c>
      <c r="D807" s="119" t="s">
        <v>14</v>
      </c>
      <c r="E807" s="119" t="s">
        <v>3571</v>
      </c>
      <c r="F807" s="121">
        <v>5</v>
      </c>
      <c r="G807" s="121">
        <v>0</v>
      </c>
      <c r="H807" s="121">
        <v>0</v>
      </c>
      <c r="I807" s="119"/>
      <c r="J807" s="119"/>
      <c r="K807" s="119"/>
      <c r="L807" s="119"/>
      <c r="M807" s="119"/>
      <c r="N807" s="119"/>
      <c r="O807" s="119"/>
      <c r="P807" s="119"/>
      <c r="AF807" s="27">
        <f t="shared" si="72"/>
        <v>0</v>
      </c>
      <c r="AG807" s="27">
        <f t="shared" si="73"/>
        <v>0</v>
      </c>
      <c r="AH807" s="27">
        <f t="shared" si="74"/>
        <v>0</v>
      </c>
      <c r="AI807" s="27">
        <f t="shared" si="75"/>
        <v>0</v>
      </c>
      <c r="AJ807" s="27">
        <f t="shared" si="76"/>
        <v>9999</v>
      </c>
      <c r="AK807" s="27">
        <f t="shared" si="77"/>
        <v>9999</v>
      </c>
      <c r="AL807" s="27">
        <f t="shared" si="78"/>
        <v>9999</v>
      </c>
      <c r="AM807" s="27">
        <f t="shared" si="79"/>
        <v>9999</v>
      </c>
    </row>
    <row r="808" spans="1:39" ht="35.1" customHeight="1">
      <c r="A808" s="119" t="s">
        <v>1169</v>
      </c>
      <c r="B808" s="119" t="s">
        <v>4875</v>
      </c>
      <c r="C808" s="119" t="s">
        <v>803</v>
      </c>
      <c r="D808" s="119" t="s">
        <v>19</v>
      </c>
      <c r="E808" s="119" t="s">
        <v>12</v>
      </c>
      <c r="F808" s="121">
        <v>1</v>
      </c>
      <c r="G808" s="121">
        <v>3</v>
      </c>
      <c r="H808" s="121">
        <v>0</v>
      </c>
      <c r="I808" s="119" t="s">
        <v>803</v>
      </c>
      <c r="J808" s="119"/>
      <c r="K808" s="119" t="s">
        <v>4876</v>
      </c>
      <c r="L808" s="119"/>
      <c r="M808" s="119" t="s">
        <v>803</v>
      </c>
      <c r="N808" s="119" t="s">
        <v>4252</v>
      </c>
      <c r="O808" s="119"/>
      <c r="P808" s="119"/>
      <c r="AF808" s="27">
        <f t="shared" si="72"/>
        <v>0</v>
      </c>
      <c r="AG808" s="27">
        <f t="shared" si="73"/>
        <v>0</v>
      </c>
      <c r="AH808" s="27">
        <f t="shared" si="74"/>
        <v>0</v>
      </c>
      <c r="AI808" s="27">
        <f t="shared" si="75"/>
        <v>0</v>
      </c>
      <c r="AJ808" s="27">
        <f t="shared" si="76"/>
        <v>9999</v>
      </c>
      <c r="AK808" s="27">
        <f t="shared" si="77"/>
        <v>9999</v>
      </c>
      <c r="AL808" s="27">
        <f t="shared" si="78"/>
        <v>9999</v>
      </c>
      <c r="AM808" s="27">
        <f t="shared" si="79"/>
        <v>9999</v>
      </c>
    </row>
    <row r="809" spans="1:39" ht="35.1" customHeight="1">
      <c r="A809" s="119" t="s">
        <v>1169</v>
      </c>
      <c r="B809" s="119" t="s">
        <v>4877</v>
      </c>
      <c r="C809" s="119" t="s">
        <v>1179</v>
      </c>
      <c r="D809" s="119" t="s">
        <v>19</v>
      </c>
      <c r="E809" s="119" t="s">
        <v>12</v>
      </c>
      <c r="F809" s="121">
        <v>2</v>
      </c>
      <c r="G809" s="121">
        <v>3</v>
      </c>
      <c r="H809" s="121">
        <v>0</v>
      </c>
      <c r="I809" s="119" t="s">
        <v>1179</v>
      </c>
      <c r="J809" s="119"/>
      <c r="K809" s="119" t="s">
        <v>4878</v>
      </c>
      <c r="L809" s="119"/>
      <c r="M809" s="119" t="s">
        <v>1179</v>
      </c>
      <c r="N809" s="119"/>
      <c r="O809" s="119"/>
      <c r="P809" s="119"/>
      <c r="AF809" s="27">
        <f t="shared" si="72"/>
        <v>0</v>
      </c>
      <c r="AG809" s="27">
        <f t="shared" si="73"/>
        <v>0</v>
      </c>
      <c r="AH809" s="27">
        <f t="shared" si="74"/>
        <v>0</v>
      </c>
      <c r="AI809" s="27">
        <f t="shared" si="75"/>
        <v>0</v>
      </c>
      <c r="AJ809" s="27">
        <f t="shared" si="76"/>
        <v>9999</v>
      </c>
      <c r="AK809" s="27">
        <f t="shared" si="77"/>
        <v>9999</v>
      </c>
      <c r="AL809" s="27">
        <f t="shared" si="78"/>
        <v>9999</v>
      </c>
      <c r="AM809" s="27">
        <f t="shared" si="79"/>
        <v>9999</v>
      </c>
    </row>
    <row r="810" spans="1:39" ht="35.1" customHeight="1">
      <c r="A810" s="119" t="s">
        <v>1169</v>
      </c>
      <c r="B810" s="119" t="s">
        <v>4879</v>
      </c>
      <c r="C810" s="119" t="s">
        <v>4880</v>
      </c>
      <c r="D810" s="119" t="s">
        <v>19</v>
      </c>
      <c r="E810" s="119" t="s">
        <v>12</v>
      </c>
      <c r="F810" s="121">
        <v>3</v>
      </c>
      <c r="G810" s="121">
        <v>2</v>
      </c>
      <c r="H810" s="121">
        <v>0</v>
      </c>
      <c r="I810" s="119" t="s">
        <v>4880</v>
      </c>
      <c r="J810" s="119"/>
      <c r="K810" s="119" t="s">
        <v>4881</v>
      </c>
      <c r="L810" s="119"/>
      <c r="M810" s="119" t="s">
        <v>4880</v>
      </c>
      <c r="N810" s="119" t="s">
        <v>4882</v>
      </c>
      <c r="O810" s="119" t="s">
        <v>802</v>
      </c>
      <c r="P810" s="119" t="s">
        <v>3836</v>
      </c>
      <c r="AF810" s="27">
        <f t="shared" si="72"/>
        <v>0</v>
      </c>
      <c r="AG810" s="27">
        <f t="shared" si="73"/>
        <v>0</v>
      </c>
      <c r="AH810" s="27">
        <f t="shared" si="74"/>
        <v>0</v>
      </c>
      <c r="AI810" s="27">
        <f t="shared" si="75"/>
        <v>0</v>
      </c>
      <c r="AJ810" s="27">
        <f t="shared" si="76"/>
        <v>9999</v>
      </c>
      <c r="AK810" s="27">
        <f t="shared" si="77"/>
        <v>9999</v>
      </c>
      <c r="AL810" s="27">
        <f t="shared" si="78"/>
        <v>9999</v>
      </c>
      <c r="AM810" s="27">
        <f t="shared" si="79"/>
        <v>9999</v>
      </c>
    </row>
    <row r="811" spans="1:39" ht="35.1" customHeight="1">
      <c r="A811" s="119" t="s">
        <v>1169</v>
      </c>
      <c r="B811" s="119" t="s">
        <v>4883</v>
      </c>
      <c r="C811" s="119" t="s">
        <v>4884</v>
      </c>
      <c r="D811" s="119" t="s">
        <v>19</v>
      </c>
      <c r="E811" s="119" t="s">
        <v>12</v>
      </c>
      <c r="F811" s="121">
        <v>4</v>
      </c>
      <c r="G811" s="121">
        <v>2</v>
      </c>
      <c r="H811" s="121">
        <v>0</v>
      </c>
      <c r="I811" s="119" t="s">
        <v>4884</v>
      </c>
      <c r="J811" s="119"/>
      <c r="K811" s="119" t="s">
        <v>4885</v>
      </c>
      <c r="L811" s="119"/>
      <c r="M811" s="119" t="s">
        <v>4884</v>
      </c>
      <c r="N811" s="119"/>
      <c r="O811" s="119"/>
      <c r="P811" s="119"/>
      <c r="AF811" s="27">
        <f t="shared" si="72"/>
        <v>0</v>
      </c>
      <c r="AG811" s="27">
        <f t="shared" si="73"/>
        <v>0</v>
      </c>
      <c r="AH811" s="27">
        <f t="shared" si="74"/>
        <v>0</v>
      </c>
      <c r="AI811" s="27">
        <f t="shared" si="75"/>
        <v>0</v>
      </c>
      <c r="AJ811" s="27">
        <f t="shared" si="76"/>
        <v>9999</v>
      </c>
      <c r="AK811" s="27">
        <f t="shared" si="77"/>
        <v>9999</v>
      </c>
      <c r="AL811" s="27">
        <f t="shared" si="78"/>
        <v>9999</v>
      </c>
      <c r="AM811" s="27">
        <f t="shared" si="79"/>
        <v>9999</v>
      </c>
    </row>
    <row r="812" spans="1:39" ht="35.1" customHeight="1">
      <c r="A812" s="119" t="s">
        <v>1169</v>
      </c>
      <c r="B812" s="119" t="s">
        <v>4886</v>
      </c>
      <c r="C812" s="119" t="s">
        <v>4887</v>
      </c>
      <c r="D812" s="119" t="s">
        <v>19</v>
      </c>
      <c r="E812" s="119" t="s">
        <v>3571</v>
      </c>
      <c r="F812" s="121">
        <v>5</v>
      </c>
      <c r="G812" s="121">
        <v>0</v>
      </c>
      <c r="H812" s="121">
        <v>0</v>
      </c>
      <c r="I812" s="119"/>
      <c r="J812" s="119"/>
      <c r="K812" s="119"/>
      <c r="L812" s="119"/>
      <c r="M812" s="119"/>
      <c r="N812" s="119"/>
      <c r="O812" s="119"/>
      <c r="P812" s="119"/>
      <c r="AF812" s="27">
        <f t="shared" si="72"/>
        <v>0</v>
      </c>
      <c r="AG812" s="27">
        <f t="shared" si="73"/>
        <v>0</v>
      </c>
      <c r="AH812" s="27">
        <f t="shared" si="74"/>
        <v>0</v>
      </c>
      <c r="AI812" s="27">
        <f t="shared" si="75"/>
        <v>0</v>
      </c>
      <c r="AJ812" s="27">
        <f t="shared" si="76"/>
        <v>9999</v>
      </c>
      <c r="AK812" s="27">
        <f t="shared" si="77"/>
        <v>9999</v>
      </c>
      <c r="AL812" s="27">
        <f t="shared" si="78"/>
        <v>9999</v>
      </c>
      <c r="AM812" s="27">
        <f t="shared" si="79"/>
        <v>9999</v>
      </c>
    </row>
    <row r="813" spans="1:39" ht="35.1" customHeight="1">
      <c r="A813" s="119" t="s">
        <v>1169</v>
      </c>
      <c r="B813" s="119" t="s">
        <v>4888</v>
      </c>
      <c r="C813" s="119" t="s">
        <v>67</v>
      </c>
      <c r="D813" s="119" t="s">
        <v>14</v>
      </c>
      <c r="E813" s="119" t="s">
        <v>12</v>
      </c>
      <c r="F813" s="121">
        <v>1</v>
      </c>
      <c r="G813" s="121">
        <v>0</v>
      </c>
      <c r="H813" s="121">
        <v>3</v>
      </c>
      <c r="I813" s="119"/>
      <c r="J813" s="119" t="s">
        <v>67</v>
      </c>
      <c r="K813" s="119"/>
      <c r="L813" s="119" t="s">
        <v>4889</v>
      </c>
      <c r="M813" s="119" t="s">
        <v>67</v>
      </c>
      <c r="N813" s="119"/>
      <c r="O813" s="119"/>
      <c r="P813" s="119"/>
      <c r="AF813" s="27">
        <f t="shared" si="72"/>
        <v>0</v>
      </c>
      <c r="AG813" s="27">
        <f t="shared" si="73"/>
        <v>0</v>
      </c>
      <c r="AH813" s="27">
        <f t="shared" si="74"/>
        <v>0</v>
      </c>
      <c r="AI813" s="27">
        <f t="shared" si="75"/>
        <v>0</v>
      </c>
      <c r="AJ813" s="27">
        <f t="shared" si="76"/>
        <v>9999</v>
      </c>
      <c r="AK813" s="27">
        <f t="shared" si="77"/>
        <v>9999</v>
      </c>
      <c r="AL813" s="27">
        <f t="shared" si="78"/>
        <v>9999</v>
      </c>
      <c r="AM813" s="27">
        <f t="shared" si="79"/>
        <v>9999</v>
      </c>
    </row>
    <row r="814" spans="1:39" ht="35.1" customHeight="1">
      <c r="A814" s="119" t="s">
        <v>1169</v>
      </c>
      <c r="B814" s="119" t="s">
        <v>4890</v>
      </c>
      <c r="C814" s="119" t="s">
        <v>1178</v>
      </c>
      <c r="D814" s="119" t="s">
        <v>14</v>
      </c>
      <c r="E814" s="119" t="s">
        <v>12</v>
      </c>
      <c r="F814" s="121">
        <v>2</v>
      </c>
      <c r="G814" s="121">
        <v>0</v>
      </c>
      <c r="H814" s="121">
        <v>3</v>
      </c>
      <c r="I814" s="119"/>
      <c r="J814" s="119" t="s">
        <v>1178</v>
      </c>
      <c r="K814" s="119"/>
      <c r="L814" s="119" t="s">
        <v>4891</v>
      </c>
      <c r="M814" s="119" t="s">
        <v>1178</v>
      </c>
      <c r="N814" s="119"/>
      <c r="O814" s="119"/>
      <c r="P814" s="119"/>
      <c r="AF814" s="27">
        <f t="shared" si="72"/>
        <v>0</v>
      </c>
      <c r="AG814" s="27">
        <f t="shared" si="73"/>
        <v>0</v>
      </c>
      <c r="AH814" s="27">
        <f t="shared" si="74"/>
        <v>0</v>
      </c>
      <c r="AI814" s="27">
        <f t="shared" si="75"/>
        <v>0</v>
      </c>
      <c r="AJ814" s="27">
        <f t="shared" si="76"/>
        <v>9999</v>
      </c>
      <c r="AK814" s="27">
        <f t="shared" si="77"/>
        <v>9999</v>
      </c>
      <c r="AL814" s="27">
        <f t="shared" si="78"/>
        <v>9999</v>
      </c>
      <c r="AM814" s="27">
        <f t="shared" si="79"/>
        <v>9999</v>
      </c>
    </row>
    <row r="815" spans="1:39" ht="35.1" customHeight="1">
      <c r="A815" s="119" t="s">
        <v>1169</v>
      </c>
      <c r="B815" s="119" t="s">
        <v>4892</v>
      </c>
      <c r="C815" s="119" t="s">
        <v>970</v>
      </c>
      <c r="D815" s="119" t="s">
        <v>14</v>
      </c>
      <c r="E815" s="119" t="s">
        <v>12</v>
      </c>
      <c r="F815" s="121">
        <v>3</v>
      </c>
      <c r="G815" s="121">
        <v>0</v>
      </c>
      <c r="H815" s="121">
        <v>2</v>
      </c>
      <c r="I815" s="119"/>
      <c r="J815" s="119" t="s">
        <v>970</v>
      </c>
      <c r="K815" s="119"/>
      <c r="L815" s="119" t="s">
        <v>4536</v>
      </c>
      <c r="M815" s="119" t="s">
        <v>970</v>
      </c>
      <c r="N815" s="119"/>
      <c r="O815" s="119"/>
      <c r="P815" s="119"/>
      <c r="AF815" s="27">
        <f t="shared" si="72"/>
        <v>0</v>
      </c>
      <c r="AG815" s="27">
        <f t="shared" si="73"/>
        <v>0</v>
      </c>
      <c r="AH815" s="27">
        <f t="shared" si="74"/>
        <v>0</v>
      </c>
      <c r="AI815" s="27">
        <f t="shared" si="75"/>
        <v>0</v>
      </c>
      <c r="AJ815" s="27">
        <f t="shared" si="76"/>
        <v>9999</v>
      </c>
      <c r="AK815" s="27">
        <f t="shared" si="77"/>
        <v>9999</v>
      </c>
      <c r="AL815" s="27">
        <f t="shared" si="78"/>
        <v>9999</v>
      </c>
      <c r="AM815" s="27">
        <f t="shared" si="79"/>
        <v>9999</v>
      </c>
    </row>
    <row r="816" spans="1:39" ht="35.1" customHeight="1">
      <c r="A816" s="119" t="s">
        <v>1169</v>
      </c>
      <c r="B816" s="119" t="s">
        <v>4893</v>
      </c>
      <c r="C816" s="119" t="s">
        <v>901</v>
      </c>
      <c r="D816" s="119" t="s">
        <v>14</v>
      </c>
      <c r="E816" s="119" t="s">
        <v>12</v>
      </c>
      <c r="F816" s="121">
        <v>4</v>
      </c>
      <c r="G816" s="121">
        <v>0</v>
      </c>
      <c r="H816" s="121">
        <v>2</v>
      </c>
      <c r="I816" s="119"/>
      <c r="J816" s="119" t="s">
        <v>901</v>
      </c>
      <c r="K816" s="119"/>
      <c r="L816" s="119" t="s">
        <v>4420</v>
      </c>
      <c r="M816" s="119" t="s">
        <v>901</v>
      </c>
      <c r="N816" s="119"/>
      <c r="O816" s="119"/>
      <c r="P816" s="119"/>
      <c r="AF816" s="27">
        <f t="shared" si="72"/>
        <v>0</v>
      </c>
      <c r="AG816" s="27">
        <f t="shared" si="73"/>
        <v>0</v>
      </c>
      <c r="AH816" s="27">
        <f t="shared" si="74"/>
        <v>0</v>
      </c>
      <c r="AI816" s="27">
        <f t="shared" si="75"/>
        <v>0</v>
      </c>
      <c r="AJ816" s="27">
        <f t="shared" si="76"/>
        <v>9999</v>
      </c>
      <c r="AK816" s="27">
        <f t="shared" si="77"/>
        <v>9999</v>
      </c>
      <c r="AL816" s="27">
        <f t="shared" si="78"/>
        <v>9999</v>
      </c>
      <c r="AM816" s="27">
        <f t="shared" si="79"/>
        <v>9999</v>
      </c>
    </row>
    <row r="817" spans="1:39" ht="35.1" customHeight="1">
      <c r="A817" s="119" t="s">
        <v>1169</v>
      </c>
      <c r="B817" s="119" t="s">
        <v>4894</v>
      </c>
      <c r="C817" s="119" t="s">
        <v>4895</v>
      </c>
      <c r="D817" s="119" t="s">
        <v>14</v>
      </c>
      <c r="E817" s="119" t="s">
        <v>3571</v>
      </c>
      <c r="F817" s="121">
        <v>5</v>
      </c>
      <c r="G817" s="121">
        <v>0</v>
      </c>
      <c r="H817" s="121">
        <v>0</v>
      </c>
      <c r="I817" s="119"/>
      <c r="J817" s="119"/>
      <c r="K817" s="119"/>
      <c r="L817" s="119"/>
      <c r="M817" s="119"/>
      <c r="N817" s="119"/>
      <c r="O817" s="119"/>
      <c r="P817" s="119"/>
      <c r="AF817" s="27">
        <f t="shared" si="72"/>
        <v>0</v>
      </c>
      <c r="AG817" s="27">
        <f t="shared" si="73"/>
        <v>0</v>
      </c>
      <c r="AH817" s="27">
        <f t="shared" si="74"/>
        <v>0</v>
      </c>
      <c r="AI817" s="27">
        <f t="shared" si="75"/>
        <v>0</v>
      </c>
      <c r="AJ817" s="27">
        <f t="shared" si="76"/>
        <v>9999</v>
      </c>
      <c r="AK817" s="27">
        <f t="shared" si="77"/>
        <v>9999</v>
      </c>
      <c r="AL817" s="27">
        <f t="shared" si="78"/>
        <v>9999</v>
      </c>
      <c r="AM817" s="27">
        <f t="shared" si="79"/>
        <v>9999</v>
      </c>
    </row>
    <row r="818" spans="1:39" ht="35.1" customHeight="1">
      <c r="A818" s="119" t="s">
        <v>1180</v>
      </c>
      <c r="B818" s="119" t="s">
        <v>4896</v>
      </c>
      <c r="C818" s="119" t="s">
        <v>1193</v>
      </c>
      <c r="D818" s="119" t="s">
        <v>19</v>
      </c>
      <c r="E818" s="119" t="s">
        <v>12</v>
      </c>
      <c r="F818" s="121">
        <v>1</v>
      </c>
      <c r="G818" s="121">
        <v>3</v>
      </c>
      <c r="H818" s="121">
        <v>0</v>
      </c>
      <c r="I818" s="119" t="s">
        <v>1193</v>
      </c>
      <c r="J818" s="119"/>
      <c r="K818" s="119" t="s">
        <v>4897</v>
      </c>
      <c r="L818" s="119"/>
      <c r="M818" s="119" t="s">
        <v>1193</v>
      </c>
      <c r="N818" s="119" t="s">
        <v>4898</v>
      </c>
      <c r="O818" s="119"/>
      <c r="P818" s="119"/>
      <c r="AF818" s="27">
        <f t="shared" si="72"/>
        <v>0</v>
      </c>
      <c r="AG818" s="27">
        <f t="shared" si="73"/>
        <v>0</v>
      </c>
      <c r="AH818" s="27">
        <f t="shared" si="74"/>
        <v>0</v>
      </c>
      <c r="AI818" s="27">
        <f t="shared" si="75"/>
        <v>0</v>
      </c>
      <c r="AJ818" s="27">
        <f t="shared" si="76"/>
        <v>9999</v>
      </c>
      <c r="AK818" s="27">
        <f t="shared" si="77"/>
        <v>9999</v>
      </c>
      <c r="AL818" s="27">
        <f t="shared" si="78"/>
        <v>9999</v>
      </c>
      <c r="AM818" s="27">
        <f t="shared" si="79"/>
        <v>9999</v>
      </c>
    </row>
    <row r="819" spans="1:39" ht="35.1" customHeight="1">
      <c r="A819" s="119" t="s">
        <v>1180</v>
      </c>
      <c r="B819" s="119" t="s">
        <v>4899</v>
      </c>
      <c r="C819" s="119" t="s">
        <v>1194</v>
      </c>
      <c r="D819" s="119" t="s">
        <v>19</v>
      </c>
      <c r="E819" s="119" t="s">
        <v>12</v>
      </c>
      <c r="F819" s="121">
        <v>2</v>
      </c>
      <c r="G819" s="121">
        <v>3</v>
      </c>
      <c r="H819" s="121">
        <v>0</v>
      </c>
      <c r="I819" s="119" t="s">
        <v>1194</v>
      </c>
      <c r="J819" s="119"/>
      <c r="K819" s="119" t="s">
        <v>4900</v>
      </c>
      <c r="L819" s="119"/>
      <c r="M819" s="119" t="s">
        <v>1194</v>
      </c>
      <c r="N819" s="119" t="s">
        <v>4901</v>
      </c>
      <c r="O819" s="119" t="s">
        <v>2583</v>
      </c>
      <c r="P819" s="119" t="s">
        <v>4902</v>
      </c>
      <c r="AF819" s="27">
        <f t="shared" si="72"/>
        <v>0</v>
      </c>
      <c r="AG819" s="27">
        <f t="shared" si="73"/>
        <v>0</v>
      </c>
      <c r="AH819" s="27">
        <f t="shared" si="74"/>
        <v>0</v>
      </c>
      <c r="AI819" s="27">
        <f t="shared" si="75"/>
        <v>0</v>
      </c>
      <c r="AJ819" s="27">
        <f t="shared" si="76"/>
        <v>9999</v>
      </c>
      <c r="AK819" s="27">
        <f t="shared" si="77"/>
        <v>9999</v>
      </c>
      <c r="AL819" s="27">
        <f t="shared" si="78"/>
        <v>9999</v>
      </c>
      <c r="AM819" s="27">
        <f t="shared" si="79"/>
        <v>9999</v>
      </c>
    </row>
    <row r="820" spans="1:39" ht="35.1" customHeight="1">
      <c r="A820" s="119" t="s">
        <v>1180</v>
      </c>
      <c r="B820" s="119" t="s">
        <v>4903</v>
      </c>
      <c r="C820" s="119" t="s">
        <v>4904</v>
      </c>
      <c r="D820" s="119" t="s">
        <v>19</v>
      </c>
      <c r="E820" s="119" t="s">
        <v>12</v>
      </c>
      <c r="F820" s="121">
        <v>3</v>
      </c>
      <c r="G820" s="121">
        <v>2</v>
      </c>
      <c r="H820" s="121">
        <v>0</v>
      </c>
      <c r="I820" s="119" t="s">
        <v>4904</v>
      </c>
      <c r="J820" s="119"/>
      <c r="K820" s="119" t="s">
        <v>4905</v>
      </c>
      <c r="L820" s="119"/>
      <c r="M820" s="119" t="s">
        <v>4904</v>
      </c>
      <c r="N820" s="119" t="s">
        <v>4906</v>
      </c>
      <c r="O820" s="119" t="s">
        <v>482</v>
      </c>
      <c r="P820" s="119" t="s">
        <v>803</v>
      </c>
      <c r="AF820" s="27">
        <f t="shared" si="72"/>
        <v>0</v>
      </c>
      <c r="AG820" s="27">
        <f t="shared" si="73"/>
        <v>0</v>
      </c>
      <c r="AH820" s="27">
        <f t="shared" si="74"/>
        <v>0</v>
      </c>
      <c r="AI820" s="27">
        <f t="shared" si="75"/>
        <v>0</v>
      </c>
      <c r="AJ820" s="27">
        <f t="shared" si="76"/>
        <v>9999</v>
      </c>
      <c r="AK820" s="27">
        <f t="shared" si="77"/>
        <v>9999</v>
      </c>
      <c r="AL820" s="27">
        <f t="shared" si="78"/>
        <v>9999</v>
      </c>
      <c r="AM820" s="27">
        <f t="shared" si="79"/>
        <v>9999</v>
      </c>
    </row>
    <row r="821" spans="1:39" ht="35.1" customHeight="1">
      <c r="A821" s="119" t="s">
        <v>1180</v>
      </c>
      <c r="B821" s="119" t="s">
        <v>4907</v>
      </c>
      <c r="C821" s="119" t="s">
        <v>2176</v>
      </c>
      <c r="D821" s="119" t="s">
        <v>19</v>
      </c>
      <c r="E821" s="119" t="s">
        <v>12</v>
      </c>
      <c r="F821" s="121">
        <v>4</v>
      </c>
      <c r="G821" s="121">
        <v>2</v>
      </c>
      <c r="H821" s="121">
        <v>0</v>
      </c>
      <c r="I821" s="119" t="s">
        <v>2176</v>
      </c>
      <c r="J821" s="119"/>
      <c r="K821" s="119" t="s">
        <v>4090</v>
      </c>
      <c r="L821" s="119"/>
      <c r="M821" s="119" t="s">
        <v>2176</v>
      </c>
      <c r="N821" s="119" t="s">
        <v>4091</v>
      </c>
      <c r="O821" s="119"/>
      <c r="P821" s="119"/>
      <c r="AF821" s="27">
        <f t="shared" si="72"/>
        <v>0</v>
      </c>
      <c r="AG821" s="27">
        <f t="shared" si="73"/>
        <v>0</v>
      </c>
      <c r="AH821" s="27">
        <f t="shared" si="74"/>
        <v>0</v>
      </c>
      <c r="AI821" s="27">
        <f t="shared" si="75"/>
        <v>0</v>
      </c>
      <c r="AJ821" s="27">
        <f t="shared" si="76"/>
        <v>9999</v>
      </c>
      <c r="AK821" s="27">
        <f t="shared" si="77"/>
        <v>9999</v>
      </c>
      <c r="AL821" s="27">
        <f t="shared" si="78"/>
        <v>9999</v>
      </c>
      <c r="AM821" s="27">
        <f t="shared" si="79"/>
        <v>9999</v>
      </c>
    </row>
    <row r="822" spans="1:39" ht="35.1" customHeight="1">
      <c r="A822" s="119" t="s">
        <v>1180</v>
      </c>
      <c r="B822" s="119" t="s">
        <v>4908</v>
      </c>
      <c r="C822" s="119" t="s">
        <v>4909</v>
      </c>
      <c r="D822" s="119" t="s">
        <v>19</v>
      </c>
      <c r="E822" s="119" t="s">
        <v>3571</v>
      </c>
      <c r="F822" s="121">
        <v>5</v>
      </c>
      <c r="G822" s="121">
        <v>0</v>
      </c>
      <c r="H822" s="121">
        <v>0</v>
      </c>
      <c r="I822" s="119"/>
      <c r="J822" s="119"/>
      <c r="K822" s="119"/>
      <c r="L822" s="119"/>
      <c r="M822" s="119"/>
      <c r="N822" s="119"/>
      <c r="O822" s="119"/>
      <c r="P822" s="119"/>
      <c r="AF822" s="27">
        <f t="shared" si="72"/>
        <v>0</v>
      </c>
      <c r="AG822" s="27">
        <f t="shared" si="73"/>
        <v>0</v>
      </c>
      <c r="AH822" s="27">
        <f t="shared" si="74"/>
        <v>0</v>
      </c>
      <c r="AI822" s="27">
        <f t="shared" si="75"/>
        <v>0</v>
      </c>
      <c r="AJ822" s="27">
        <f t="shared" si="76"/>
        <v>9999</v>
      </c>
      <c r="AK822" s="27">
        <f t="shared" si="77"/>
        <v>9999</v>
      </c>
      <c r="AL822" s="27">
        <f t="shared" si="78"/>
        <v>9999</v>
      </c>
      <c r="AM822" s="27">
        <f t="shared" si="79"/>
        <v>9999</v>
      </c>
    </row>
    <row r="823" spans="1:39" ht="35.1" customHeight="1">
      <c r="A823" s="119" t="s">
        <v>1180</v>
      </c>
      <c r="B823" s="119" t="s">
        <v>4910</v>
      </c>
      <c r="C823" s="119" t="s">
        <v>1189</v>
      </c>
      <c r="D823" s="119" t="s">
        <v>14</v>
      </c>
      <c r="E823" s="119" t="s">
        <v>12</v>
      </c>
      <c r="F823" s="121">
        <v>1</v>
      </c>
      <c r="G823" s="121">
        <v>0</v>
      </c>
      <c r="H823" s="121">
        <v>3</v>
      </c>
      <c r="I823" s="119"/>
      <c r="J823" s="119" t="s">
        <v>1189</v>
      </c>
      <c r="K823" s="119"/>
      <c r="L823" s="119" t="s">
        <v>4911</v>
      </c>
      <c r="M823" s="119" t="s">
        <v>1189</v>
      </c>
      <c r="N823" s="119"/>
      <c r="O823" s="119"/>
      <c r="P823" s="119"/>
      <c r="AF823" s="27">
        <f t="shared" si="72"/>
        <v>0</v>
      </c>
      <c r="AG823" s="27">
        <f t="shared" si="73"/>
        <v>0</v>
      </c>
      <c r="AH823" s="27">
        <f t="shared" si="74"/>
        <v>0</v>
      </c>
      <c r="AI823" s="27">
        <f t="shared" si="75"/>
        <v>0</v>
      </c>
      <c r="AJ823" s="27">
        <f t="shared" si="76"/>
        <v>9999</v>
      </c>
      <c r="AK823" s="27">
        <f t="shared" si="77"/>
        <v>9999</v>
      </c>
      <c r="AL823" s="27">
        <f t="shared" si="78"/>
        <v>9999</v>
      </c>
      <c r="AM823" s="27">
        <f t="shared" si="79"/>
        <v>9999</v>
      </c>
    </row>
    <row r="824" spans="1:39" ht="35.1" customHeight="1">
      <c r="A824" s="119" t="s">
        <v>1180</v>
      </c>
      <c r="B824" s="119" t="s">
        <v>4912</v>
      </c>
      <c r="C824" s="119" t="s">
        <v>1190</v>
      </c>
      <c r="D824" s="119" t="s">
        <v>14</v>
      </c>
      <c r="E824" s="119" t="s">
        <v>12</v>
      </c>
      <c r="F824" s="121">
        <v>2</v>
      </c>
      <c r="G824" s="121">
        <v>0</v>
      </c>
      <c r="H824" s="121">
        <v>3</v>
      </c>
      <c r="I824" s="119"/>
      <c r="J824" s="119" t="s">
        <v>1190</v>
      </c>
      <c r="K824" s="119"/>
      <c r="L824" s="119" t="s">
        <v>4913</v>
      </c>
      <c r="M824" s="119" t="s">
        <v>1190</v>
      </c>
      <c r="N824" s="119" t="s">
        <v>4914</v>
      </c>
      <c r="O824" s="119"/>
      <c r="P824" s="119"/>
      <c r="AF824" s="27">
        <f t="shared" si="72"/>
        <v>0</v>
      </c>
      <c r="AG824" s="27">
        <f t="shared" si="73"/>
        <v>0</v>
      </c>
      <c r="AH824" s="27">
        <f t="shared" si="74"/>
        <v>0</v>
      </c>
      <c r="AI824" s="27">
        <f t="shared" si="75"/>
        <v>0</v>
      </c>
      <c r="AJ824" s="27">
        <f t="shared" si="76"/>
        <v>9999</v>
      </c>
      <c r="AK824" s="27">
        <f t="shared" si="77"/>
        <v>9999</v>
      </c>
      <c r="AL824" s="27">
        <f t="shared" si="78"/>
        <v>9999</v>
      </c>
      <c r="AM824" s="27">
        <f t="shared" si="79"/>
        <v>9999</v>
      </c>
    </row>
    <row r="825" spans="1:39" ht="35.1" customHeight="1">
      <c r="A825" s="119" t="s">
        <v>1180</v>
      </c>
      <c r="B825" s="119" t="s">
        <v>4915</v>
      </c>
      <c r="C825" s="119" t="s">
        <v>1191</v>
      </c>
      <c r="D825" s="119" t="s">
        <v>14</v>
      </c>
      <c r="E825" s="119" t="s">
        <v>12</v>
      </c>
      <c r="F825" s="121">
        <v>3</v>
      </c>
      <c r="G825" s="121">
        <v>0</v>
      </c>
      <c r="H825" s="121">
        <v>2</v>
      </c>
      <c r="I825" s="119"/>
      <c r="J825" s="119" t="s">
        <v>1191</v>
      </c>
      <c r="K825" s="119"/>
      <c r="L825" s="119" t="s">
        <v>4916</v>
      </c>
      <c r="M825" s="119" t="s">
        <v>1191</v>
      </c>
      <c r="N825" s="119"/>
      <c r="O825" s="119"/>
      <c r="P825" s="119"/>
      <c r="AF825" s="27">
        <f t="shared" si="72"/>
        <v>0</v>
      </c>
      <c r="AG825" s="27">
        <f t="shared" si="73"/>
        <v>0</v>
      </c>
      <c r="AH825" s="27">
        <f t="shared" si="74"/>
        <v>0</v>
      </c>
      <c r="AI825" s="27">
        <f t="shared" si="75"/>
        <v>0</v>
      </c>
      <c r="AJ825" s="27">
        <f t="shared" si="76"/>
        <v>9999</v>
      </c>
      <c r="AK825" s="27">
        <f t="shared" si="77"/>
        <v>9999</v>
      </c>
      <c r="AL825" s="27">
        <f t="shared" si="78"/>
        <v>9999</v>
      </c>
      <c r="AM825" s="27">
        <f t="shared" si="79"/>
        <v>9999</v>
      </c>
    </row>
    <row r="826" spans="1:39" ht="35.1" customHeight="1">
      <c r="A826" s="119" t="s">
        <v>1180</v>
      </c>
      <c r="B826" s="119" t="s">
        <v>4917</v>
      </c>
      <c r="C826" s="119" t="s">
        <v>1192</v>
      </c>
      <c r="D826" s="119" t="s">
        <v>14</v>
      </c>
      <c r="E826" s="119" t="s">
        <v>12</v>
      </c>
      <c r="F826" s="121">
        <v>4</v>
      </c>
      <c r="G826" s="121">
        <v>0</v>
      </c>
      <c r="H826" s="121">
        <v>2</v>
      </c>
      <c r="I826" s="119"/>
      <c r="J826" s="119" t="s">
        <v>1192</v>
      </c>
      <c r="K826" s="119"/>
      <c r="L826" s="119" t="s">
        <v>4918</v>
      </c>
      <c r="M826" s="119" t="s">
        <v>1192</v>
      </c>
      <c r="N826" s="119"/>
      <c r="O826" s="119"/>
      <c r="P826" s="119"/>
      <c r="AF826" s="27">
        <f t="shared" si="72"/>
        <v>0</v>
      </c>
      <c r="AG826" s="27">
        <f t="shared" si="73"/>
        <v>0</v>
      </c>
      <c r="AH826" s="27">
        <f t="shared" si="74"/>
        <v>0</v>
      </c>
      <c r="AI826" s="27">
        <f t="shared" si="75"/>
        <v>0</v>
      </c>
      <c r="AJ826" s="27">
        <f t="shared" si="76"/>
        <v>9999</v>
      </c>
      <c r="AK826" s="27">
        <f t="shared" si="77"/>
        <v>9999</v>
      </c>
      <c r="AL826" s="27">
        <f t="shared" si="78"/>
        <v>9999</v>
      </c>
      <c r="AM826" s="27">
        <f t="shared" si="79"/>
        <v>9999</v>
      </c>
    </row>
    <row r="827" spans="1:39" ht="35.1" customHeight="1">
      <c r="A827" s="119" t="s">
        <v>1180</v>
      </c>
      <c r="B827" s="119" t="s">
        <v>4919</v>
      </c>
      <c r="C827" s="119" t="s">
        <v>4920</v>
      </c>
      <c r="D827" s="119" t="s">
        <v>14</v>
      </c>
      <c r="E827" s="119" t="s">
        <v>3571</v>
      </c>
      <c r="F827" s="121">
        <v>5</v>
      </c>
      <c r="G827" s="121">
        <v>0</v>
      </c>
      <c r="H827" s="121">
        <v>0</v>
      </c>
      <c r="I827" s="119"/>
      <c r="J827" s="119"/>
      <c r="K827" s="119"/>
      <c r="L827" s="119"/>
      <c r="M827" s="119"/>
      <c r="N827" s="119"/>
      <c r="O827" s="119"/>
      <c r="P827" s="119"/>
      <c r="AF827" s="27">
        <f t="shared" si="72"/>
        <v>0</v>
      </c>
      <c r="AG827" s="27">
        <f t="shared" si="73"/>
        <v>0</v>
      </c>
      <c r="AH827" s="27">
        <f t="shared" si="74"/>
        <v>0</v>
      </c>
      <c r="AI827" s="27">
        <f t="shared" si="75"/>
        <v>0</v>
      </c>
      <c r="AJ827" s="27">
        <f t="shared" si="76"/>
        <v>9999</v>
      </c>
      <c r="AK827" s="27">
        <f t="shared" si="77"/>
        <v>9999</v>
      </c>
      <c r="AL827" s="27">
        <f t="shared" si="78"/>
        <v>9999</v>
      </c>
      <c r="AM827" s="27">
        <f t="shared" si="79"/>
        <v>9999</v>
      </c>
    </row>
    <row r="828" spans="1:39" ht="35.1" customHeight="1">
      <c r="A828" s="119" t="s">
        <v>1195</v>
      </c>
      <c r="B828" s="119" t="s">
        <v>4921</v>
      </c>
      <c r="C828" s="119" t="s">
        <v>1205</v>
      </c>
      <c r="D828" s="119" t="s">
        <v>19</v>
      </c>
      <c r="E828" s="119" t="s">
        <v>12</v>
      </c>
      <c r="F828" s="121">
        <v>1</v>
      </c>
      <c r="G828" s="121">
        <v>3</v>
      </c>
      <c r="H828" s="121">
        <v>0</v>
      </c>
      <c r="I828" s="119" t="s">
        <v>1205</v>
      </c>
      <c r="J828" s="119"/>
      <c r="K828" s="119" t="s">
        <v>4922</v>
      </c>
      <c r="L828" s="119"/>
      <c r="M828" s="119" t="s">
        <v>1205</v>
      </c>
      <c r="N828" s="119"/>
      <c r="O828" s="119"/>
      <c r="P828" s="119"/>
      <c r="AF828" s="27">
        <f t="shared" ref="AF828:AF891" si="80">IF(AND($A828=$B$20,$D828="PRO",$E828="POS"),IF(SUMPRODUCT(--($M828:$AE828&lt;&gt;""),--(((ISNUMBER(SEARCH($M828:$AE828,$B$5)))+(ISNUMBER(SEARCH(SUBSTITUTE($M828:$AE828," ",""),SUBSTITUTE($B$5," ","")))))&gt;0))&gt;0,$G828,0),0)</f>
        <v>0</v>
      </c>
      <c r="AG828" s="27">
        <f t="shared" ref="AG828:AG891" si="81">IF(AND($A828=$B$20,$D828="PRO",$E828="POS"),IF(SUMPRODUCT(--($M828:$AE828&lt;&gt;""),--(((ISNUMBER(SEARCH($M828:$AE828,$B$5&amp;" "&amp;$B$10)))+(ISNUMBER(SEARCH(SUBSTITUTE($M828:$AE828," ",""),SUBSTITUTE($B$5&amp;" "&amp;$B$10," ","")))))&gt;0))&gt;0,$G828,0),0)</f>
        <v>0</v>
      </c>
      <c r="AH828" s="27">
        <f t="shared" ref="AH828:AH891" si="82">IF(AND($A828=$B$20,$D828="CFA",$E828="POS"),IF(SUMPRODUCT(--($M828:$AE828&lt;&gt;""),--(((ISNUMBER(SEARCH($M828:$AE828,$D$5)))+(ISNUMBER(SEARCH(SUBSTITUTE($M828:$AE828," ",""),SUBSTITUTE($D$5," ","")))))&gt;0))&gt;0,$H828,0),0)</f>
        <v>0</v>
      </c>
      <c r="AI828" s="27">
        <f t="shared" ref="AI828:AI891" si="83">IF(AND($A828=$B$20,$D828="CFA",$E828="POS"),IF(SUMPRODUCT(--($M828:$AE828&lt;&gt;""),--(((ISNUMBER(SEARCH($M828:$AE828,$D$5&amp;" "&amp;$D$10)))+(ISNUMBER(SEARCH(SUBSTITUTE($M828:$AE828," ",""),SUBSTITUTE($D$5&amp;" "&amp;$D$10," ","")))))&gt;0))&gt;0,$H828,0),0)</f>
        <v>0</v>
      </c>
      <c r="AJ828" s="27">
        <f t="shared" ref="AJ828:AJ891" si="84">IF(AND($A828=$B$20,$D828="PRO",$E828="POS",$AF828=0),$F828,9999)</f>
        <v>9999</v>
      </c>
      <c r="AK828" s="27">
        <f t="shared" ref="AK828:AK891" si="85">IF(AND($A828=$B$20,$D828="PRO",$E828="POS",$AG828=0),$F828,9999)</f>
        <v>9999</v>
      </c>
      <c r="AL828" s="27">
        <f t="shared" ref="AL828:AL891" si="86">IF(AND($A828=$B$20,$D828="CFA",$E828="POS",$AH828=0),$F828,9999)</f>
        <v>9999</v>
      </c>
      <c r="AM828" s="27">
        <f t="shared" ref="AM828:AM891" si="87">IF(AND($A828=$B$20,$D828="CFA",$E828="POS",$AI828=0),$F828,9999)</f>
        <v>9999</v>
      </c>
    </row>
    <row r="829" spans="1:39" ht="35.1" customHeight="1">
      <c r="A829" s="119" t="s">
        <v>1195</v>
      </c>
      <c r="B829" s="119" t="s">
        <v>4923</v>
      </c>
      <c r="C829" s="119" t="s">
        <v>1206</v>
      </c>
      <c r="D829" s="119" t="s">
        <v>19</v>
      </c>
      <c r="E829" s="119" t="s">
        <v>12</v>
      </c>
      <c r="F829" s="121">
        <v>2</v>
      </c>
      <c r="G829" s="121">
        <v>2</v>
      </c>
      <c r="H829" s="121">
        <v>0</v>
      </c>
      <c r="I829" s="119" t="s">
        <v>1206</v>
      </c>
      <c r="J829" s="119"/>
      <c r="K829" s="119" t="s">
        <v>4222</v>
      </c>
      <c r="L829" s="119"/>
      <c r="M829" s="119" t="s">
        <v>1206</v>
      </c>
      <c r="N829" s="119"/>
      <c r="O829" s="119"/>
      <c r="P829" s="119"/>
      <c r="AF829" s="27">
        <f t="shared" si="80"/>
        <v>0</v>
      </c>
      <c r="AG829" s="27">
        <f t="shared" si="81"/>
        <v>0</v>
      </c>
      <c r="AH829" s="27">
        <f t="shared" si="82"/>
        <v>0</v>
      </c>
      <c r="AI829" s="27">
        <f t="shared" si="83"/>
        <v>0</v>
      </c>
      <c r="AJ829" s="27">
        <f t="shared" si="84"/>
        <v>9999</v>
      </c>
      <c r="AK829" s="27">
        <f t="shared" si="85"/>
        <v>9999</v>
      </c>
      <c r="AL829" s="27">
        <f t="shared" si="86"/>
        <v>9999</v>
      </c>
      <c r="AM829" s="27">
        <f t="shared" si="87"/>
        <v>9999</v>
      </c>
    </row>
    <row r="830" spans="1:39" ht="35.1" customHeight="1">
      <c r="A830" s="119" t="s">
        <v>1195</v>
      </c>
      <c r="B830" s="119" t="s">
        <v>4924</v>
      </c>
      <c r="C830" s="119" t="s">
        <v>523</v>
      </c>
      <c r="D830" s="119" t="s">
        <v>19</v>
      </c>
      <c r="E830" s="119" t="s">
        <v>12</v>
      </c>
      <c r="F830" s="121">
        <v>3</v>
      </c>
      <c r="G830" s="121">
        <v>2</v>
      </c>
      <c r="H830" s="121">
        <v>0</v>
      </c>
      <c r="I830" s="119" t="s">
        <v>523</v>
      </c>
      <c r="J830" s="119"/>
      <c r="K830" s="119" t="s">
        <v>3766</v>
      </c>
      <c r="L830" s="119"/>
      <c r="M830" s="119" t="s">
        <v>523</v>
      </c>
      <c r="N830" s="119"/>
      <c r="O830" s="119"/>
      <c r="P830" s="119"/>
      <c r="AF830" s="27">
        <f t="shared" si="80"/>
        <v>0</v>
      </c>
      <c r="AG830" s="27">
        <f t="shared" si="81"/>
        <v>0</v>
      </c>
      <c r="AH830" s="27">
        <f t="shared" si="82"/>
        <v>0</v>
      </c>
      <c r="AI830" s="27">
        <f t="shared" si="83"/>
        <v>0</v>
      </c>
      <c r="AJ830" s="27">
        <f t="shared" si="84"/>
        <v>9999</v>
      </c>
      <c r="AK830" s="27">
        <f t="shared" si="85"/>
        <v>9999</v>
      </c>
      <c r="AL830" s="27">
        <f t="shared" si="86"/>
        <v>9999</v>
      </c>
      <c r="AM830" s="27">
        <f t="shared" si="87"/>
        <v>9999</v>
      </c>
    </row>
    <row r="831" spans="1:39" ht="35.1" customHeight="1">
      <c r="A831" s="119" t="s">
        <v>1195</v>
      </c>
      <c r="B831" s="119" t="s">
        <v>4925</v>
      </c>
      <c r="C831" s="119" t="s">
        <v>1782</v>
      </c>
      <c r="D831" s="119" t="s">
        <v>19</v>
      </c>
      <c r="E831" s="119" t="s">
        <v>12</v>
      </c>
      <c r="F831" s="121">
        <v>4</v>
      </c>
      <c r="G831" s="121">
        <v>2</v>
      </c>
      <c r="H831" s="121">
        <v>0</v>
      </c>
      <c r="I831" s="119" t="s">
        <v>1782</v>
      </c>
      <c r="J831" s="119"/>
      <c r="K831" s="119" t="s">
        <v>4926</v>
      </c>
      <c r="L831" s="119"/>
      <c r="M831" s="119" t="s">
        <v>1782</v>
      </c>
      <c r="N831" s="119"/>
      <c r="O831" s="119"/>
      <c r="P831" s="119"/>
      <c r="AF831" s="27">
        <f t="shared" si="80"/>
        <v>0</v>
      </c>
      <c r="AG831" s="27">
        <f t="shared" si="81"/>
        <v>0</v>
      </c>
      <c r="AH831" s="27">
        <f t="shared" si="82"/>
        <v>0</v>
      </c>
      <c r="AI831" s="27">
        <f t="shared" si="83"/>
        <v>0</v>
      </c>
      <c r="AJ831" s="27">
        <f t="shared" si="84"/>
        <v>9999</v>
      </c>
      <c r="AK831" s="27">
        <f t="shared" si="85"/>
        <v>9999</v>
      </c>
      <c r="AL831" s="27">
        <f t="shared" si="86"/>
        <v>9999</v>
      </c>
      <c r="AM831" s="27">
        <f t="shared" si="87"/>
        <v>9999</v>
      </c>
    </row>
    <row r="832" spans="1:39" ht="35.1" customHeight="1">
      <c r="A832" s="119" t="s">
        <v>1195</v>
      </c>
      <c r="B832" s="119" t="s">
        <v>4927</v>
      </c>
      <c r="C832" s="119" t="s">
        <v>4928</v>
      </c>
      <c r="D832" s="119" t="s">
        <v>19</v>
      </c>
      <c r="E832" s="119" t="s">
        <v>12</v>
      </c>
      <c r="F832" s="121">
        <v>5</v>
      </c>
      <c r="G832" s="121">
        <v>1</v>
      </c>
      <c r="H832" s="121">
        <v>0</v>
      </c>
      <c r="I832" s="119" t="s">
        <v>4928</v>
      </c>
      <c r="J832" s="119"/>
      <c r="K832" s="119" t="s">
        <v>4929</v>
      </c>
      <c r="L832" s="119"/>
      <c r="M832" s="119" t="s">
        <v>4928</v>
      </c>
      <c r="N832" s="119" t="s">
        <v>4930</v>
      </c>
      <c r="O832" s="119" t="s">
        <v>4196</v>
      </c>
      <c r="P832" s="119" t="s">
        <v>4197</v>
      </c>
      <c r="AF832" s="27">
        <f t="shared" si="80"/>
        <v>0</v>
      </c>
      <c r="AG832" s="27">
        <f t="shared" si="81"/>
        <v>0</v>
      </c>
      <c r="AH832" s="27">
        <f t="shared" si="82"/>
        <v>0</v>
      </c>
      <c r="AI832" s="27">
        <f t="shared" si="83"/>
        <v>0</v>
      </c>
      <c r="AJ832" s="27">
        <f t="shared" si="84"/>
        <v>9999</v>
      </c>
      <c r="AK832" s="27">
        <f t="shared" si="85"/>
        <v>9999</v>
      </c>
      <c r="AL832" s="27">
        <f t="shared" si="86"/>
        <v>9999</v>
      </c>
      <c r="AM832" s="27">
        <f t="shared" si="87"/>
        <v>9999</v>
      </c>
    </row>
    <row r="833" spans="1:39" ht="35.1" customHeight="1">
      <c r="A833" s="119" t="s">
        <v>1195</v>
      </c>
      <c r="B833" s="119" t="s">
        <v>4931</v>
      </c>
      <c r="C833" s="119" t="s">
        <v>778</v>
      </c>
      <c r="D833" s="119" t="s">
        <v>14</v>
      </c>
      <c r="E833" s="119" t="s">
        <v>12</v>
      </c>
      <c r="F833" s="121">
        <v>1</v>
      </c>
      <c r="G833" s="121">
        <v>0</v>
      </c>
      <c r="H833" s="121">
        <v>3</v>
      </c>
      <c r="I833" s="119"/>
      <c r="J833" s="119" t="s">
        <v>778</v>
      </c>
      <c r="K833" s="119"/>
      <c r="L833" s="119" t="s">
        <v>4213</v>
      </c>
      <c r="M833" s="119" t="s">
        <v>778</v>
      </c>
      <c r="N833" s="119"/>
      <c r="O833" s="119"/>
      <c r="P833" s="119"/>
      <c r="AF833" s="27">
        <f t="shared" si="80"/>
        <v>0</v>
      </c>
      <c r="AG833" s="27">
        <f t="shared" si="81"/>
        <v>0</v>
      </c>
      <c r="AH833" s="27">
        <f t="shared" si="82"/>
        <v>0</v>
      </c>
      <c r="AI833" s="27">
        <f t="shared" si="83"/>
        <v>0</v>
      </c>
      <c r="AJ833" s="27">
        <f t="shared" si="84"/>
        <v>9999</v>
      </c>
      <c r="AK833" s="27">
        <f t="shared" si="85"/>
        <v>9999</v>
      </c>
      <c r="AL833" s="27">
        <f t="shared" si="86"/>
        <v>9999</v>
      </c>
      <c r="AM833" s="27">
        <f t="shared" si="87"/>
        <v>9999</v>
      </c>
    </row>
    <row r="834" spans="1:39" ht="35.1" customHeight="1">
      <c r="A834" s="119" t="s">
        <v>1195</v>
      </c>
      <c r="B834" s="119" t="s">
        <v>4932</v>
      </c>
      <c r="C834" s="119" t="s">
        <v>1204</v>
      </c>
      <c r="D834" s="119" t="s">
        <v>14</v>
      </c>
      <c r="E834" s="119" t="s">
        <v>12</v>
      </c>
      <c r="F834" s="121">
        <v>2</v>
      </c>
      <c r="G834" s="121">
        <v>0</v>
      </c>
      <c r="H834" s="121">
        <v>3</v>
      </c>
      <c r="I834" s="119"/>
      <c r="J834" s="119" t="s">
        <v>1204</v>
      </c>
      <c r="K834" s="119"/>
      <c r="L834" s="119" t="s">
        <v>4933</v>
      </c>
      <c r="M834" s="119" t="s">
        <v>1204</v>
      </c>
      <c r="N834" s="119"/>
      <c r="O834" s="119"/>
      <c r="P834" s="119"/>
      <c r="AF834" s="27">
        <f t="shared" si="80"/>
        <v>0</v>
      </c>
      <c r="AG834" s="27">
        <f t="shared" si="81"/>
        <v>0</v>
      </c>
      <c r="AH834" s="27">
        <f t="shared" si="82"/>
        <v>0</v>
      </c>
      <c r="AI834" s="27">
        <f t="shared" si="83"/>
        <v>0</v>
      </c>
      <c r="AJ834" s="27">
        <f t="shared" si="84"/>
        <v>9999</v>
      </c>
      <c r="AK834" s="27">
        <f t="shared" si="85"/>
        <v>9999</v>
      </c>
      <c r="AL834" s="27">
        <f t="shared" si="86"/>
        <v>9999</v>
      </c>
      <c r="AM834" s="27">
        <f t="shared" si="87"/>
        <v>9999</v>
      </c>
    </row>
    <row r="835" spans="1:39" ht="35.1" customHeight="1">
      <c r="A835" s="119" t="s">
        <v>1195</v>
      </c>
      <c r="B835" s="119" t="s">
        <v>4934</v>
      </c>
      <c r="C835" s="119" t="s">
        <v>13</v>
      </c>
      <c r="D835" s="119" t="s">
        <v>14</v>
      </c>
      <c r="E835" s="119" t="s">
        <v>12</v>
      </c>
      <c r="F835" s="121">
        <v>3</v>
      </c>
      <c r="G835" s="121">
        <v>0</v>
      </c>
      <c r="H835" s="121">
        <v>2</v>
      </c>
      <c r="I835" s="119"/>
      <c r="J835" s="119" t="s">
        <v>13</v>
      </c>
      <c r="K835" s="119"/>
      <c r="L835" s="119" t="s">
        <v>4935</v>
      </c>
      <c r="M835" s="119" t="s">
        <v>13</v>
      </c>
      <c r="N835" s="119" t="s">
        <v>4225</v>
      </c>
      <c r="O835" s="119"/>
      <c r="P835" s="119"/>
      <c r="AF835" s="27">
        <f t="shared" si="80"/>
        <v>0</v>
      </c>
      <c r="AG835" s="27">
        <f t="shared" si="81"/>
        <v>0</v>
      </c>
      <c r="AH835" s="27">
        <f t="shared" si="82"/>
        <v>0</v>
      </c>
      <c r="AI835" s="27">
        <f t="shared" si="83"/>
        <v>0</v>
      </c>
      <c r="AJ835" s="27">
        <f t="shared" si="84"/>
        <v>9999</v>
      </c>
      <c r="AK835" s="27">
        <f t="shared" si="85"/>
        <v>9999</v>
      </c>
      <c r="AL835" s="27">
        <f t="shared" si="86"/>
        <v>9999</v>
      </c>
      <c r="AM835" s="27">
        <f t="shared" si="87"/>
        <v>9999</v>
      </c>
    </row>
    <row r="836" spans="1:39" ht="35.1" customHeight="1">
      <c r="A836" s="119" t="s">
        <v>1195</v>
      </c>
      <c r="B836" s="119" t="s">
        <v>4936</v>
      </c>
      <c r="C836" s="119" t="s">
        <v>1121</v>
      </c>
      <c r="D836" s="119" t="s">
        <v>14</v>
      </c>
      <c r="E836" s="119" t="s">
        <v>12</v>
      </c>
      <c r="F836" s="121">
        <v>4</v>
      </c>
      <c r="G836" s="121">
        <v>0</v>
      </c>
      <c r="H836" s="121">
        <v>2</v>
      </c>
      <c r="I836" s="119"/>
      <c r="J836" s="119" t="s">
        <v>1121</v>
      </c>
      <c r="K836" s="119"/>
      <c r="L836" s="119" t="s">
        <v>4789</v>
      </c>
      <c r="M836" s="119" t="s">
        <v>1121</v>
      </c>
      <c r="N836" s="119"/>
      <c r="O836" s="119"/>
      <c r="P836" s="119"/>
      <c r="AF836" s="27">
        <f t="shared" si="80"/>
        <v>0</v>
      </c>
      <c r="AG836" s="27">
        <f t="shared" si="81"/>
        <v>0</v>
      </c>
      <c r="AH836" s="27">
        <f t="shared" si="82"/>
        <v>0</v>
      </c>
      <c r="AI836" s="27">
        <f t="shared" si="83"/>
        <v>0</v>
      </c>
      <c r="AJ836" s="27">
        <f t="shared" si="84"/>
        <v>9999</v>
      </c>
      <c r="AK836" s="27">
        <f t="shared" si="85"/>
        <v>9999</v>
      </c>
      <c r="AL836" s="27">
        <f t="shared" si="86"/>
        <v>9999</v>
      </c>
      <c r="AM836" s="27">
        <f t="shared" si="87"/>
        <v>9999</v>
      </c>
    </row>
    <row r="837" spans="1:39" ht="35.1" customHeight="1">
      <c r="A837" s="119" t="s">
        <v>1195</v>
      </c>
      <c r="B837" s="119" t="s">
        <v>4937</v>
      </c>
      <c r="C837" s="119" t="s">
        <v>4938</v>
      </c>
      <c r="D837" s="119" t="s">
        <v>14</v>
      </c>
      <c r="E837" s="119" t="s">
        <v>3571</v>
      </c>
      <c r="F837" s="121">
        <v>5</v>
      </c>
      <c r="G837" s="121">
        <v>0</v>
      </c>
      <c r="H837" s="121">
        <v>0</v>
      </c>
      <c r="I837" s="119"/>
      <c r="J837" s="119"/>
      <c r="K837" s="119"/>
      <c r="L837" s="119"/>
      <c r="M837" s="119"/>
      <c r="N837" s="119"/>
      <c r="O837" s="119"/>
      <c r="P837" s="119"/>
      <c r="AF837" s="27">
        <f t="shared" si="80"/>
        <v>0</v>
      </c>
      <c r="AG837" s="27">
        <f t="shared" si="81"/>
        <v>0</v>
      </c>
      <c r="AH837" s="27">
        <f t="shared" si="82"/>
        <v>0</v>
      </c>
      <c r="AI837" s="27">
        <f t="shared" si="83"/>
        <v>0</v>
      </c>
      <c r="AJ837" s="27">
        <f t="shared" si="84"/>
        <v>9999</v>
      </c>
      <c r="AK837" s="27">
        <f t="shared" si="85"/>
        <v>9999</v>
      </c>
      <c r="AL837" s="27">
        <f t="shared" si="86"/>
        <v>9999</v>
      </c>
      <c r="AM837" s="27">
        <f t="shared" si="87"/>
        <v>9999</v>
      </c>
    </row>
    <row r="838" spans="1:39" ht="35.1" customHeight="1">
      <c r="A838" s="119" t="s">
        <v>1207</v>
      </c>
      <c r="B838" s="119" t="s">
        <v>4939</v>
      </c>
      <c r="C838" s="119" t="s">
        <v>1217</v>
      </c>
      <c r="D838" s="119" t="s">
        <v>19</v>
      </c>
      <c r="E838" s="119" t="s">
        <v>12</v>
      </c>
      <c r="F838" s="121">
        <v>1</v>
      </c>
      <c r="G838" s="121">
        <v>3</v>
      </c>
      <c r="H838" s="121">
        <v>0</v>
      </c>
      <c r="I838" s="119" t="s">
        <v>1217</v>
      </c>
      <c r="J838" s="119"/>
      <c r="K838" s="119" t="s">
        <v>4940</v>
      </c>
      <c r="L838" s="119"/>
      <c r="M838" s="119" t="s">
        <v>1217</v>
      </c>
      <c r="N838" s="119" t="s">
        <v>4941</v>
      </c>
      <c r="O838" s="119"/>
      <c r="P838" s="119"/>
      <c r="AF838" s="27">
        <f t="shared" si="80"/>
        <v>0</v>
      </c>
      <c r="AG838" s="27">
        <f t="shared" si="81"/>
        <v>0</v>
      </c>
      <c r="AH838" s="27">
        <f t="shared" si="82"/>
        <v>0</v>
      </c>
      <c r="AI838" s="27">
        <f t="shared" si="83"/>
        <v>0</v>
      </c>
      <c r="AJ838" s="27">
        <f t="shared" si="84"/>
        <v>9999</v>
      </c>
      <c r="AK838" s="27">
        <f t="shared" si="85"/>
        <v>9999</v>
      </c>
      <c r="AL838" s="27">
        <f t="shared" si="86"/>
        <v>9999</v>
      </c>
      <c r="AM838" s="27">
        <f t="shared" si="87"/>
        <v>9999</v>
      </c>
    </row>
    <row r="839" spans="1:39" ht="35.1" customHeight="1">
      <c r="A839" s="119" t="s">
        <v>1207</v>
      </c>
      <c r="B839" s="119" t="s">
        <v>4942</v>
      </c>
      <c r="C839" s="119" t="s">
        <v>1218</v>
      </c>
      <c r="D839" s="119" t="s">
        <v>19</v>
      </c>
      <c r="E839" s="119" t="s">
        <v>12</v>
      </c>
      <c r="F839" s="121">
        <v>2</v>
      </c>
      <c r="G839" s="121">
        <v>3</v>
      </c>
      <c r="H839" s="121">
        <v>0</v>
      </c>
      <c r="I839" s="119" t="s">
        <v>1218</v>
      </c>
      <c r="J839" s="119"/>
      <c r="K839" s="119" t="s">
        <v>4943</v>
      </c>
      <c r="L839" s="119"/>
      <c r="M839" s="119" t="s">
        <v>1218</v>
      </c>
      <c r="N839" s="119" t="s">
        <v>4944</v>
      </c>
      <c r="O839" s="119"/>
      <c r="P839" s="119"/>
      <c r="AF839" s="27">
        <f t="shared" si="80"/>
        <v>0</v>
      </c>
      <c r="AG839" s="27">
        <f t="shared" si="81"/>
        <v>0</v>
      </c>
      <c r="AH839" s="27">
        <f t="shared" si="82"/>
        <v>0</v>
      </c>
      <c r="AI839" s="27">
        <f t="shared" si="83"/>
        <v>0</v>
      </c>
      <c r="AJ839" s="27">
        <f t="shared" si="84"/>
        <v>9999</v>
      </c>
      <c r="AK839" s="27">
        <f t="shared" si="85"/>
        <v>9999</v>
      </c>
      <c r="AL839" s="27">
        <f t="shared" si="86"/>
        <v>9999</v>
      </c>
      <c r="AM839" s="27">
        <f t="shared" si="87"/>
        <v>9999</v>
      </c>
    </row>
    <row r="840" spans="1:39" ht="35.1" customHeight="1">
      <c r="A840" s="119" t="s">
        <v>1207</v>
      </c>
      <c r="B840" s="119" t="s">
        <v>4945</v>
      </c>
      <c r="C840" s="119" t="s">
        <v>4946</v>
      </c>
      <c r="D840" s="119" t="s">
        <v>19</v>
      </c>
      <c r="E840" s="119" t="s">
        <v>12</v>
      </c>
      <c r="F840" s="121">
        <v>3</v>
      </c>
      <c r="G840" s="121">
        <v>2</v>
      </c>
      <c r="H840" s="121">
        <v>0</v>
      </c>
      <c r="I840" s="119" t="s">
        <v>4946</v>
      </c>
      <c r="J840" s="119"/>
      <c r="K840" s="119" t="s">
        <v>4947</v>
      </c>
      <c r="L840" s="119"/>
      <c r="M840" s="119" t="s">
        <v>4946</v>
      </c>
      <c r="N840" s="119"/>
      <c r="O840" s="119"/>
      <c r="P840" s="119"/>
      <c r="AF840" s="27">
        <f t="shared" si="80"/>
        <v>0</v>
      </c>
      <c r="AG840" s="27">
        <f t="shared" si="81"/>
        <v>0</v>
      </c>
      <c r="AH840" s="27">
        <f t="shared" si="82"/>
        <v>0</v>
      </c>
      <c r="AI840" s="27">
        <f t="shared" si="83"/>
        <v>0</v>
      </c>
      <c r="AJ840" s="27">
        <f t="shared" si="84"/>
        <v>9999</v>
      </c>
      <c r="AK840" s="27">
        <f t="shared" si="85"/>
        <v>9999</v>
      </c>
      <c r="AL840" s="27">
        <f t="shared" si="86"/>
        <v>9999</v>
      </c>
      <c r="AM840" s="27">
        <f t="shared" si="87"/>
        <v>9999</v>
      </c>
    </row>
    <row r="841" spans="1:39" ht="35.1" customHeight="1">
      <c r="A841" s="119" t="s">
        <v>1207</v>
      </c>
      <c r="B841" s="119" t="s">
        <v>4948</v>
      </c>
      <c r="C841" s="119" t="s">
        <v>1166</v>
      </c>
      <c r="D841" s="119" t="s">
        <v>19</v>
      </c>
      <c r="E841" s="119" t="s">
        <v>12</v>
      </c>
      <c r="F841" s="121">
        <v>4</v>
      </c>
      <c r="G841" s="121">
        <v>2</v>
      </c>
      <c r="H841" s="121">
        <v>0</v>
      </c>
      <c r="I841" s="119" t="s">
        <v>1166</v>
      </c>
      <c r="J841" s="119"/>
      <c r="K841" s="119" t="s">
        <v>4949</v>
      </c>
      <c r="L841" s="119"/>
      <c r="M841" s="119" t="s">
        <v>1166</v>
      </c>
      <c r="N841" s="119"/>
      <c r="O841" s="119"/>
      <c r="P841" s="119"/>
      <c r="AF841" s="27">
        <f t="shared" si="80"/>
        <v>0</v>
      </c>
      <c r="AG841" s="27">
        <f t="shared" si="81"/>
        <v>0</v>
      </c>
      <c r="AH841" s="27">
        <f t="shared" si="82"/>
        <v>0</v>
      </c>
      <c r="AI841" s="27">
        <f t="shared" si="83"/>
        <v>0</v>
      </c>
      <c r="AJ841" s="27">
        <f t="shared" si="84"/>
        <v>9999</v>
      </c>
      <c r="AK841" s="27">
        <f t="shared" si="85"/>
        <v>9999</v>
      </c>
      <c r="AL841" s="27">
        <f t="shared" si="86"/>
        <v>9999</v>
      </c>
      <c r="AM841" s="27">
        <f t="shared" si="87"/>
        <v>9999</v>
      </c>
    </row>
    <row r="842" spans="1:39" ht="35.1" customHeight="1">
      <c r="A842" s="119" t="s">
        <v>1207</v>
      </c>
      <c r="B842" s="119" t="s">
        <v>4950</v>
      </c>
      <c r="C842" s="119" t="s">
        <v>4951</v>
      </c>
      <c r="D842" s="119" t="s">
        <v>19</v>
      </c>
      <c r="E842" s="119" t="s">
        <v>3571</v>
      </c>
      <c r="F842" s="121">
        <v>5</v>
      </c>
      <c r="G842" s="121">
        <v>0</v>
      </c>
      <c r="H842" s="121">
        <v>0</v>
      </c>
      <c r="I842" s="119"/>
      <c r="J842" s="119"/>
      <c r="K842" s="119"/>
      <c r="L842" s="119"/>
      <c r="M842" s="119"/>
      <c r="N842" s="119"/>
      <c r="O842" s="119"/>
      <c r="P842" s="119"/>
      <c r="AF842" s="27">
        <f t="shared" si="80"/>
        <v>0</v>
      </c>
      <c r="AG842" s="27">
        <f t="shared" si="81"/>
        <v>0</v>
      </c>
      <c r="AH842" s="27">
        <f t="shared" si="82"/>
        <v>0</v>
      </c>
      <c r="AI842" s="27">
        <f t="shared" si="83"/>
        <v>0</v>
      </c>
      <c r="AJ842" s="27">
        <f t="shared" si="84"/>
        <v>9999</v>
      </c>
      <c r="AK842" s="27">
        <f t="shared" si="85"/>
        <v>9999</v>
      </c>
      <c r="AL842" s="27">
        <f t="shared" si="86"/>
        <v>9999</v>
      </c>
      <c r="AM842" s="27">
        <f t="shared" si="87"/>
        <v>9999</v>
      </c>
    </row>
    <row r="843" spans="1:39" ht="35.1" customHeight="1">
      <c r="A843" s="119" t="s">
        <v>1207</v>
      </c>
      <c r="B843" s="119" t="s">
        <v>4952</v>
      </c>
      <c r="C843" s="119" t="s">
        <v>1216</v>
      </c>
      <c r="D843" s="119" t="s">
        <v>14</v>
      </c>
      <c r="E843" s="119" t="s">
        <v>12</v>
      </c>
      <c r="F843" s="121">
        <v>1</v>
      </c>
      <c r="G843" s="121">
        <v>0</v>
      </c>
      <c r="H843" s="121">
        <v>3</v>
      </c>
      <c r="I843" s="119"/>
      <c r="J843" s="119" t="s">
        <v>1216</v>
      </c>
      <c r="K843" s="119"/>
      <c r="L843" s="119" t="s">
        <v>4953</v>
      </c>
      <c r="M843" s="119" t="s">
        <v>1216</v>
      </c>
      <c r="N843" s="119" t="s">
        <v>3769</v>
      </c>
      <c r="O843" s="119"/>
      <c r="P843" s="119"/>
      <c r="AF843" s="27">
        <f t="shared" si="80"/>
        <v>0</v>
      </c>
      <c r="AG843" s="27">
        <f t="shared" si="81"/>
        <v>0</v>
      </c>
      <c r="AH843" s="27">
        <f t="shared" si="82"/>
        <v>0</v>
      </c>
      <c r="AI843" s="27">
        <f t="shared" si="83"/>
        <v>0</v>
      </c>
      <c r="AJ843" s="27">
        <f t="shared" si="84"/>
        <v>9999</v>
      </c>
      <c r="AK843" s="27">
        <f t="shared" si="85"/>
        <v>9999</v>
      </c>
      <c r="AL843" s="27">
        <f t="shared" si="86"/>
        <v>9999</v>
      </c>
      <c r="AM843" s="27">
        <f t="shared" si="87"/>
        <v>9999</v>
      </c>
    </row>
    <row r="844" spans="1:39" ht="35.1" customHeight="1">
      <c r="A844" s="119" t="s">
        <v>1207</v>
      </c>
      <c r="B844" s="119" t="s">
        <v>4954</v>
      </c>
      <c r="C844" s="119" t="s">
        <v>13</v>
      </c>
      <c r="D844" s="119" t="s">
        <v>14</v>
      </c>
      <c r="E844" s="119" t="s">
        <v>12</v>
      </c>
      <c r="F844" s="121">
        <v>2</v>
      </c>
      <c r="G844" s="121">
        <v>0</v>
      </c>
      <c r="H844" s="121">
        <v>3</v>
      </c>
      <c r="I844" s="119"/>
      <c r="J844" s="119" t="s">
        <v>13</v>
      </c>
      <c r="K844" s="119"/>
      <c r="L844" s="119" t="s">
        <v>4935</v>
      </c>
      <c r="M844" s="119" t="s">
        <v>13</v>
      </c>
      <c r="N844" s="119" t="s">
        <v>4225</v>
      </c>
      <c r="O844" s="119"/>
      <c r="P844" s="119"/>
      <c r="AF844" s="27">
        <f t="shared" si="80"/>
        <v>0</v>
      </c>
      <c r="AG844" s="27">
        <f t="shared" si="81"/>
        <v>0</v>
      </c>
      <c r="AH844" s="27">
        <f t="shared" si="82"/>
        <v>0</v>
      </c>
      <c r="AI844" s="27">
        <f t="shared" si="83"/>
        <v>0</v>
      </c>
      <c r="AJ844" s="27">
        <f t="shared" si="84"/>
        <v>9999</v>
      </c>
      <c r="AK844" s="27">
        <f t="shared" si="85"/>
        <v>9999</v>
      </c>
      <c r="AL844" s="27">
        <f t="shared" si="86"/>
        <v>9999</v>
      </c>
      <c r="AM844" s="27">
        <f t="shared" si="87"/>
        <v>9999</v>
      </c>
    </row>
    <row r="845" spans="1:39" ht="35.1" customHeight="1">
      <c r="A845" s="119" t="s">
        <v>1207</v>
      </c>
      <c r="B845" s="119" t="s">
        <v>4955</v>
      </c>
      <c r="C845" s="119" t="s">
        <v>17</v>
      </c>
      <c r="D845" s="119" t="s">
        <v>14</v>
      </c>
      <c r="E845" s="119" t="s">
        <v>12</v>
      </c>
      <c r="F845" s="121">
        <v>3</v>
      </c>
      <c r="G845" s="121">
        <v>0</v>
      </c>
      <c r="H845" s="121">
        <v>2</v>
      </c>
      <c r="I845" s="119"/>
      <c r="J845" s="119" t="s">
        <v>17</v>
      </c>
      <c r="K845" s="119"/>
      <c r="L845" s="119" t="s">
        <v>4956</v>
      </c>
      <c r="M845" s="119" t="s">
        <v>17</v>
      </c>
      <c r="N845" s="119" t="s">
        <v>4957</v>
      </c>
      <c r="O845" s="119"/>
      <c r="P845" s="119"/>
      <c r="AF845" s="27">
        <f t="shared" si="80"/>
        <v>0</v>
      </c>
      <c r="AG845" s="27">
        <f t="shared" si="81"/>
        <v>0</v>
      </c>
      <c r="AH845" s="27">
        <f t="shared" si="82"/>
        <v>0</v>
      </c>
      <c r="AI845" s="27">
        <f t="shared" si="83"/>
        <v>0</v>
      </c>
      <c r="AJ845" s="27">
        <f t="shared" si="84"/>
        <v>9999</v>
      </c>
      <c r="AK845" s="27">
        <f t="shared" si="85"/>
        <v>9999</v>
      </c>
      <c r="AL845" s="27">
        <f t="shared" si="86"/>
        <v>9999</v>
      </c>
      <c r="AM845" s="27">
        <f t="shared" si="87"/>
        <v>9999</v>
      </c>
    </row>
    <row r="846" spans="1:39" ht="35.1" customHeight="1">
      <c r="A846" s="119" t="s">
        <v>1207</v>
      </c>
      <c r="B846" s="119" t="s">
        <v>4958</v>
      </c>
      <c r="C846" s="119" t="s">
        <v>18</v>
      </c>
      <c r="D846" s="119" t="s">
        <v>14</v>
      </c>
      <c r="E846" s="119" t="s">
        <v>12</v>
      </c>
      <c r="F846" s="121">
        <v>4</v>
      </c>
      <c r="G846" s="121">
        <v>0</v>
      </c>
      <c r="H846" s="121">
        <v>2</v>
      </c>
      <c r="I846" s="119"/>
      <c r="J846" s="119" t="s">
        <v>18</v>
      </c>
      <c r="K846" s="119"/>
      <c r="L846" s="119" t="s">
        <v>4184</v>
      </c>
      <c r="M846" s="119" t="s">
        <v>18</v>
      </c>
      <c r="N846" s="119" t="s">
        <v>4185</v>
      </c>
      <c r="O846" s="119"/>
      <c r="P846" s="119"/>
      <c r="AF846" s="27">
        <f t="shared" si="80"/>
        <v>0</v>
      </c>
      <c r="AG846" s="27">
        <f t="shared" si="81"/>
        <v>0</v>
      </c>
      <c r="AH846" s="27">
        <f t="shared" si="82"/>
        <v>0</v>
      </c>
      <c r="AI846" s="27">
        <f t="shared" si="83"/>
        <v>0</v>
      </c>
      <c r="AJ846" s="27">
        <f t="shared" si="84"/>
        <v>9999</v>
      </c>
      <c r="AK846" s="27">
        <f t="shared" si="85"/>
        <v>9999</v>
      </c>
      <c r="AL846" s="27">
        <f t="shared" si="86"/>
        <v>9999</v>
      </c>
      <c r="AM846" s="27">
        <f t="shared" si="87"/>
        <v>9999</v>
      </c>
    </row>
    <row r="847" spans="1:39" ht="35.1" customHeight="1">
      <c r="A847" s="119" t="s">
        <v>1207</v>
      </c>
      <c r="B847" s="119" t="s">
        <v>4959</v>
      </c>
      <c r="C847" s="119" t="s">
        <v>4960</v>
      </c>
      <c r="D847" s="119" t="s">
        <v>14</v>
      </c>
      <c r="E847" s="119" t="s">
        <v>3571</v>
      </c>
      <c r="F847" s="121">
        <v>5</v>
      </c>
      <c r="G847" s="121">
        <v>0</v>
      </c>
      <c r="H847" s="121">
        <v>0</v>
      </c>
      <c r="I847" s="119"/>
      <c r="J847" s="119"/>
      <c r="K847" s="119"/>
      <c r="L847" s="119"/>
      <c r="M847" s="119"/>
      <c r="N847" s="119"/>
      <c r="O847" s="119"/>
      <c r="P847" s="119"/>
      <c r="AF847" s="27">
        <f t="shared" si="80"/>
        <v>0</v>
      </c>
      <c r="AG847" s="27">
        <f t="shared" si="81"/>
        <v>0</v>
      </c>
      <c r="AH847" s="27">
        <f t="shared" si="82"/>
        <v>0</v>
      </c>
      <c r="AI847" s="27">
        <f t="shared" si="83"/>
        <v>0</v>
      </c>
      <c r="AJ847" s="27">
        <f t="shared" si="84"/>
        <v>9999</v>
      </c>
      <c r="AK847" s="27">
        <f t="shared" si="85"/>
        <v>9999</v>
      </c>
      <c r="AL847" s="27">
        <f t="shared" si="86"/>
        <v>9999</v>
      </c>
      <c r="AM847" s="27">
        <f t="shared" si="87"/>
        <v>9999</v>
      </c>
    </row>
    <row r="848" spans="1:39" ht="35.1" customHeight="1">
      <c r="A848" s="119" t="s">
        <v>604</v>
      </c>
      <c r="B848" s="119" t="s">
        <v>4961</v>
      </c>
      <c r="C848" s="119" t="s">
        <v>1229</v>
      </c>
      <c r="D848" s="119" t="s">
        <v>19</v>
      </c>
      <c r="E848" s="119" t="s">
        <v>12</v>
      </c>
      <c r="F848" s="121">
        <v>1</v>
      </c>
      <c r="G848" s="121">
        <v>3</v>
      </c>
      <c r="H848" s="121">
        <v>0</v>
      </c>
      <c r="I848" s="119" t="s">
        <v>1229</v>
      </c>
      <c r="J848" s="119"/>
      <c r="K848" s="119" t="s">
        <v>4962</v>
      </c>
      <c r="L848" s="119"/>
      <c r="M848" s="119" t="s">
        <v>1229</v>
      </c>
      <c r="N848" s="119" t="s">
        <v>4963</v>
      </c>
      <c r="O848" s="119"/>
      <c r="P848" s="119"/>
      <c r="AF848" s="27">
        <f t="shared" si="80"/>
        <v>0</v>
      </c>
      <c r="AG848" s="27">
        <f t="shared" si="81"/>
        <v>0</v>
      </c>
      <c r="AH848" s="27">
        <f t="shared" si="82"/>
        <v>0</v>
      </c>
      <c r="AI848" s="27">
        <f t="shared" si="83"/>
        <v>0</v>
      </c>
      <c r="AJ848" s="27">
        <f t="shared" si="84"/>
        <v>9999</v>
      </c>
      <c r="AK848" s="27">
        <f t="shared" si="85"/>
        <v>9999</v>
      </c>
      <c r="AL848" s="27">
        <f t="shared" si="86"/>
        <v>9999</v>
      </c>
      <c r="AM848" s="27">
        <f t="shared" si="87"/>
        <v>9999</v>
      </c>
    </row>
    <row r="849" spans="1:39" ht="35.1" customHeight="1">
      <c r="A849" s="119" t="s">
        <v>604</v>
      </c>
      <c r="B849" s="119" t="s">
        <v>4964</v>
      </c>
      <c r="C849" s="119" t="s">
        <v>1230</v>
      </c>
      <c r="D849" s="119" t="s">
        <v>19</v>
      </c>
      <c r="E849" s="119" t="s">
        <v>12</v>
      </c>
      <c r="F849" s="121">
        <v>2</v>
      </c>
      <c r="G849" s="121">
        <v>3</v>
      </c>
      <c r="H849" s="121">
        <v>0</v>
      </c>
      <c r="I849" s="119" t="s">
        <v>1230</v>
      </c>
      <c r="J849" s="119"/>
      <c r="K849" s="119" t="s">
        <v>4965</v>
      </c>
      <c r="L849" s="119"/>
      <c r="M849" s="119" t="s">
        <v>1230</v>
      </c>
      <c r="N849" s="119" t="s">
        <v>4966</v>
      </c>
      <c r="O849" s="119"/>
      <c r="P849" s="119"/>
      <c r="AF849" s="27">
        <f t="shared" si="80"/>
        <v>0</v>
      </c>
      <c r="AG849" s="27">
        <f t="shared" si="81"/>
        <v>0</v>
      </c>
      <c r="AH849" s="27">
        <f t="shared" si="82"/>
        <v>0</v>
      </c>
      <c r="AI849" s="27">
        <f t="shared" si="83"/>
        <v>0</v>
      </c>
      <c r="AJ849" s="27">
        <f t="shared" si="84"/>
        <v>9999</v>
      </c>
      <c r="AK849" s="27">
        <f t="shared" si="85"/>
        <v>9999</v>
      </c>
      <c r="AL849" s="27">
        <f t="shared" si="86"/>
        <v>9999</v>
      </c>
      <c r="AM849" s="27">
        <f t="shared" si="87"/>
        <v>9999</v>
      </c>
    </row>
    <row r="850" spans="1:39" ht="35.1" customHeight="1">
      <c r="A850" s="119" t="s">
        <v>604</v>
      </c>
      <c r="B850" s="119" t="s">
        <v>4967</v>
      </c>
      <c r="C850" s="119" t="s">
        <v>4968</v>
      </c>
      <c r="D850" s="119" t="s">
        <v>19</v>
      </c>
      <c r="E850" s="119" t="s">
        <v>12</v>
      </c>
      <c r="F850" s="121">
        <v>3</v>
      </c>
      <c r="G850" s="121">
        <v>2</v>
      </c>
      <c r="H850" s="121">
        <v>0</v>
      </c>
      <c r="I850" s="119" t="s">
        <v>4968</v>
      </c>
      <c r="J850" s="119"/>
      <c r="K850" s="119" t="s">
        <v>4969</v>
      </c>
      <c r="L850" s="119"/>
      <c r="M850" s="119" t="s">
        <v>4968</v>
      </c>
      <c r="N850" s="119" t="s">
        <v>4970</v>
      </c>
      <c r="O850" s="119" t="s">
        <v>1098</v>
      </c>
      <c r="P850" s="119"/>
      <c r="AF850" s="27">
        <f t="shared" si="80"/>
        <v>0</v>
      </c>
      <c r="AG850" s="27">
        <f t="shared" si="81"/>
        <v>0</v>
      </c>
      <c r="AH850" s="27">
        <f t="shared" si="82"/>
        <v>0</v>
      </c>
      <c r="AI850" s="27">
        <f t="shared" si="83"/>
        <v>0</v>
      </c>
      <c r="AJ850" s="27">
        <f t="shared" si="84"/>
        <v>9999</v>
      </c>
      <c r="AK850" s="27">
        <f t="shared" si="85"/>
        <v>9999</v>
      </c>
      <c r="AL850" s="27">
        <f t="shared" si="86"/>
        <v>9999</v>
      </c>
      <c r="AM850" s="27">
        <f t="shared" si="87"/>
        <v>9999</v>
      </c>
    </row>
    <row r="851" spans="1:39" ht="35.1" customHeight="1">
      <c r="A851" s="119" t="s">
        <v>604</v>
      </c>
      <c r="B851" s="119" t="s">
        <v>4971</v>
      </c>
      <c r="C851" s="119" t="s">
        <v>4972</v>
      </c>
      <c r="D851" s="119" t="s">
        <v>19</v>
      </c>
      <c r="E851" s="119" t="s">
        <v>12</v>
      </c>
      <c r="F851" s="121">
        <v>4</v>
      </c>
      <c r="G851" s="121">
        <v>2</v>
      </c>
      <c r="H851" s="121">
        <v>0</v>
      </c>
      <c r="I851" s="119" t="s">
        <v>4972</v>
      </c>
      <c r="J851" s="119"/>
      <c r="K851" s="119" t="s">
        <v>4973</v>
      </c>
      <c r="L851" s="119"/>
      <c r="M851" s="119" t="s">
        <v>4972</v>
      </c>
      <c r="N851" s="119" t="s">
        <v>4974</v>
      </c>
      <c r="O851" s="119" t="s">
        <v>971</v>
      </c>
      <c r="P851" s="119"/>
      <c r="AF851" s="27">
        <f t="shared" si="80"/>
        <v>0</v>
      </c>
      <c r="AG851" s="27">
        <f t="shared" si="81"/>
        <v>0</v>
      </c>
      <c r="AH851" s="27">
        <f t="shared" si="82"/>
        <v>0</v>
      </c>
      <c r="AI851" s="27">
        <f t="shared" si="83"/>
        <v>0</v>
      </c>
      <c r="AJ851" s="27">
        <f t="shared" si="84"/>
        <v>9999</v>
      </c>
      <c r="AK851" s="27">
        <f t="shared" si="85"/>
        <v>9999</v>
      </c>
      <c r="AL851" s="27">
        <f t="shared" si="86"/>
        <v>9999</v>
      </c>
      <c r="AM851" s="27">
        <f t="shared" si="87"/>
        <v>9999</v>
      </c>
    </row>
    <row r="852" spans="1:39" ht="35.1" customHeight="1">
      <c r="A852" s="119" t="s">
        <v>604</v>
      </c>
      <c r="B852" s="119" t="s">
        <v>4975</v>
      </c>
      <c r="C852" s="119" t="s">
        <v>4976</v>
      </c>
      <c r="D852" s="119" t="s">
        <v>19</v>
      </c>
      <c r="E852" s="119" t="s">
        <v>3571</v>
      </c>
      <c r="F852" s="121">
        <v>5</v>
      </c>
      <c r="G852" s="121">
        <v>0</v>
      </c>
      <c r="H852" s="121">
        <v>0</v>
      </c>
      <c r="I852" s="119"/>
      <c r="J852" s="119"/>
      <c r="K852" s="119"/>
      <c r="L852" s="119"/>
      <c r="M852" s="119"/>
      <c r="N852" s="119"/>
      <c r="O852" s="119"/>
      <c r="P852" s="119"/>
      <c r="AF852" s="27">
        <f t="shared" si="80"/>
        <v>0</v>
      </c>
      <c r="AG852" s="27">
        <f t="shared" si="81"/>
        <v>0</v>
      </c>
      <c r="AH852" s="27">
        <f t="shared" si="82"/>
        <v>0</v>
      </c>
      <c r="AI852" s="27">
        <f t="shared" si="83"/>
        <v>0</v>
      </c>
      <c r="AJ852" s="27">
        <f t="shared" si="84"/>
        <v>9999</v>
      </c>
      <c r="AK852" s="27">
        <f t="shared" si="85"/>
        <v>9999</v>
      </c>
      <c r="AL852" s="27">
        <f t="shared" si="86"/>
        <v>9999</v>
      </c>
      <c r="AM852" s="27">
        <f t="shared" si="87"/>
        <v>9999</v>
      </c>
    </row>
    <row r="853" spans="1:39" ht="35.1" customHeight="1">
      <c r="A853" s="119" t="s">
        <v>604</v>
      </c>
      <c r="B853" s="119" t="s">
        <v>4977</v>
      </c>
      <c r="C853" s="119" t="s">
        <v>1227</v>
      </c>
      <c r="D853" s="119" t="s">
        <v>14</v>
      </c>
      <c r="E853" s="119" t="s">
        <v>12</v>
      </c>
      <c r="F853" s="121">
        <v>1</v>
      </c>
      <c r="G853" s="121">
        <v>0</v>
      </c>
      <c r="H853" s="121">
        <v>3</v>
      </c>
      <c r="I853" s="119"/>
      <c r="J853" s="119" t="s">
        <v>1227</v>
      </c>
      <c r="K853" s="119"/>
      <c r="L853" s="119" t="s">
        <v>4978</v>
      </c>
      <c r="M853" s="119" t="s">
        <v>1227</v>
      </c>
      <c r="N853" s="119"/>
      <c r="O853" s="119"/>
      <c r="P853" s="119"/>
      <c r="AF853" s="27">
        <f t="shared" si="80"/>
        <v>0</v>
      </c>
      <c r="AG853" s="27">
        <f t="shared" si="81"/>
        <v>0</v>
      </c>
      <c r="AH853" s="27">
        <f t="shared" si="82"/>
        <v>0</v>
      </c>
      <c r="AI853" s="27">
        <f t="shared" si="83"/>
        <v>0</v>
      </c>
      <c r="AJ853" s="27">
        <f t="shared" si="84"/>
        <v>9999</v>
      </c>
      <c r="AK853" s="27">
        <f t="shared" si="85"/>
        <v>9999</v>
      </c>
      <c r="AL853" s="27">
        <f t="shared" si="86"/>
        <v>9999</v>
      </c>
      <c r="AM853" s="27">
        <f t="shared" si="87"/>
        <v>9999</v>
      </c>
    </row>
    <row r="854" spans="1:39" ht="35.1" customHeight="1">
      <c r="A854" s="119" t="s">
        <v>604</v>
      </c>
      <c r="B854" s="119" t="s">
        <v>4979</v>
      </c>
      <c r="C854" s="119" t="s">
        <v>1228</v>
      </c>
      <c r="D854" s="119" t="s">
        <v>14</v>
      </c>
      <c r="E854" s="119" t="s">
        <v>12</v>
      </c>
      <c r="F854" s="121">
        <v>2</v>
      </c>
      <c r="G854" s="121">
        <v>0</v>
      </c>
      <c r="H854" s="121">
        <v>3</v>
      </c>
      <c r="I854" s="119"/>
      <c r="J854" s="119" t="s">
        <v>1228</v>
      </c>
      <c r="K854" s="119"/>
      <c r="L854" s="119" t="s">
        <v>4980</v>
      </c>
      <c r="M854" s="119" t="s">
        <v>1228</v>
      </c>
      <c r="N854" s="119" t="s">
        <v>4981</v>
      </c>
      <c r="O854" s="119"/>
      <c r="P854" s="119"/>
      <c r="AF854" s="27">
        <f t="shared" si="80"/>
        <v>0</v>
      </c>
      <c r="AG854" s="27">
        <f t="shared" si="81"/>
        <v>0</v>
      </c>
      <c r="AH854" s="27">
        <f t="shared" si="82"/>
        <v>0</v>
      </c>
      <c r="AI854" s="27">
        <f t="shared" si="83"/>
        <v>0</v>
      </c>
      <c r="AJ854" s="27">
        <f t="shared" si="84"/>
        <v>9999</v>
      </c>
      <c r="AK854" s="27">
        <f t="shared" si="85"/>
        <v>9999</v>
      </c>
      <c r="AL854" s="27">
        <f t="shared" si="86"/>
        <v>9999</v>
      </c>
      <c r="AM854" s="27">
        <f t="shared" si="87"/>
        <v>9999</v>
      </c>
    </row>
    <row r="855" spans="1:39" ht="35.1" customHeight="1">
      <c r="A855" s="119" t="s">
        <v>604</v>
      </c>
      <c r="B855" s="119" t="s">
        <v>4982</v>
      </c>
      <c r="C855" s="119" t="s">
        <v>627</v>
      </c>
      <c r="D855" s="119" t="s">
        <v>14</v>
      </c>
      <c r="E855" s="119" t="s">
        <v>12</v>
      </c>
      <c r="F855" s="121">
        <v>3</v>
      </c>
      <c r="G855" s="121">
        <v>0</v>
      </c>
      <c r="H855" s="121">
        <v>2</v>
      </c>
      <c r="I855" s="119"/>
      <c r="J855" s="119" t="s">
        <v>627</v>
      </c>
      <c r="K855" s="119"/>
      <c r="L855" s="119" t="s">
        <v>3961</v>
      </c>
      <c r="M855" s="119" t="s">
        <v>627</v>
      </c>
      <c r="N855" s="119" t="s">
        <v>3962</v>
      </c>
      <c r="O855" s="119"/>
      <c r="P855" s="119"/>
      <c r="AF855" s="27">
        <f t="shared" si="80"/>
        <v>0</v>
      </c>
      <c r="AG855" s="27">
        <f t="shared" si="81"/>
        <v>0</v>
      </c>
      <c r="AH855" s="27">
        <f t="shared" si="82"/>
        <v>0</v>
      </c>
      <c r="AI855" s="27">
        <f t="shared" si="83"/>
        <v>0</v>
      </c>
      <c r="AJ855" s="27">
        <f t="shared" si="84"/>
        <v>9999</v>
      </c>
      <c r="AK855" s="27">
        <f t="shared" si="85"/>
        <v>9999</v>
      </c>
      <c r="AL855" s="27">
        <f t="shared" si="86"/>
        <v>9999</v>
      </c>
      <c r="AM855" s="27">
        <f t="shared" si="87"/>
        <v>9999</v>
      </c>
    </row>
    <row r="856" spans="1:39" ht="35.1" customHeight="1">
      <c r="A856" s="119" t="s">
        <v>604</v>
      </c>
      <c r="B856" s="119" t="s">
        <v>4983</v>
      </c>
      <c r="C856" s="119" t="s">
        <v>54</v>
      </c>
      <c r="D856" s="119" t="s">
        <v>14</v>
      </c>
      <c r="E856" s="119" t="s">
        <v>12</v>
      </c>
      <c r="F856" s="121">
        <v>4</v>
      </c>
      <c r="G856" s="121">
        <v>0</v>
      </c>
      <c r="H856" s="121">
        <v>2</v>
      </c>
      <c r="I856" s="119"/>
      <c r="J856" s="119" t="s">
        <v>54</v>
      </c>
      <c r="K856" s="119"/>
      <c r="L856" s="119" t="s">
        <v>3875</v>
      </c>
      <c r="M856" s="119" t="s">
        <v>54</v>
      </c>
      <c r="N856" s="119"/>
      <c r="O856" s="119"/>
      <c r="P856" s="119"/>
      <c r="AF856" s="27">
        <f t="shared" si="80"/>
        <v>0</v>
      </c>
      <c r="AG856" s="27">
        <f t="shared" si="81"/>
        <v>0</v>
      </c>
      <c r="AH856" s="27">
        <f t="shared" si="82"/>
        <v>0</v>
      </c>
      <c r="AI856" s="27">
        <f t="shared" si="83"/>
        <v>0</v>
      </c>
      <c r="AJ856" s="27">
        <f t="shared" si="84"/>
        <v>9999</v>
      </c>
      <c r="AK856" s="27">
        <f t="shared" si="85"/>
        <v>9999</v>
      </c>
      <c r="AL856" s="27">
        <f t="shared" si="86"/>
        <v>9999</v>
      </c>
      <c r="AM856" s="27">
        <f t="shared" si="87"/>
        <v>9999</v>
      </c>
    </row>
    <row r="857" spans="1:39" ht="35.1" customHeight="1">
      <c r="A857" s="119" t="s">
        <v>604</v>
      </c>
      <c r="B857" s="119" t="s">
        <v>4984</v>
      </c>
      <c r="C857" s="119" t="s">
        <v>4985</v>
      </c>
      <c r="D857" s="119" t="s">
        <v>14</v>
      </c>
      <c r="E857" s="119" t="s">
        <v>3571</v>
      </c>
      <c r="F857" s="121">
        <v>5</v>
      </c>
      <c r="G857" s="121">
        <v>0</v>
      </c>
      <c r="H857" s="121">
        <v>0</v>
      </c>
      <c r="I857" s="119"/>
      <c r="J857" s="119"/>
      <c r="K857" s="119"/>
      <c r="L857" s="119"/>
      <c r="M857" s="119"/>
      <c r="N857" s="119"/>
      <c r="O857" s="119"/>
      <c r="P857" s="119"/>
      <c r="AF857" s="27">
        <f t="shared" si="80"/>
        <v>0</v>
      </c>
      <c r="AG857" s="27">
        <f t="shared" si="81"/>
        <v>0</v>
      </c>
      <c r="AH857" s="27">
        <f t="shared" si="82"/>
        <v>0</v>
      </c>
      <c r="AI857" s="27">
        <f t="shared" si="83"/>
        <v>0</v>
      </c>
      <c r="AJ857" s="27">
        <f t="shared" si="84"/>
        <v>9999</v>
      </c>
      <c r="AK857" s="27">
        <f t="shared" si="85"/>
        <v>9999</v>
      </c>
      <c r="AL857" s="27">
        <f t="shared" si="86"/>
        <v>9999</v>
      </c>
      <c r="AM857" s="27">
        <f t="shared" si="87"/>
        <v>9999</v>
      </c>
    </row>
    <row r="858" spans="1:39" ht="35.1" customHeight="1">
      <c r="A858" s="119" t="s">
        <v>1231</v>
      </c>
      <c r="B858" s="119" t="s">
        <v>4986</v>
      </c>
      <c r="C858" s="119" t="s">
        <v>1240</v>
      </c>
      <c r="D858" s="119" t="s">
        <v>19</v>
      </c>
      <c r="E858" s="119" t="s">
        <v>12</v>
      </c>
      <c r="F858" s="121">
        <v>1</v>
      </c>
      <c r="G858" s="121">
        <v>3</v>
      </c>
      <c r="H858" s="121">
        <v>0</v>
      </c>
      <c r="I858" s="119" t="s">
        <v>1240</v>
      </c>
      <c r="J858" s="119"/>
      <c r="K858" s="119" t="s">
        <v>4987</v>
      </c>
      <c r="L858" s="119"/>
      <c r="M858" s="119" t="s">
        <v>1240</v>
      </c>
      <c r="N858" s="119" t="s">
        <v>4988</v>
      </c>
      <c r="O858" s="119" t="s">
        <v>4989</v>
      </c>
      <c r="P858" s="119" t="s">
        <v>47</v>
      </c>
      <c r="AF858" s="27">
        <f t="shared" si="80"/>
        <v>0</v>
      </c>
      <c r="AG858" s="27">
        <f t="shared" si="81"/>
        <v>0</v>
      </c>
      <c r="AH858" s="27">
        <f t="shared" si="82"/>
        <v>0</v>
      </c>
      <c r="AI858" s="27">
        <f t="shared" si="83"/>
        <v>0</v>
      </c>
      <c r="AJ858" s="27">
        <f t="shared" si="84"/>
        <v>9999</v>
      </c>
      <c r="AK858" s="27">
        <f t="shared" si="85"/>
        <v>9999</v>
      </c>
      <c r="AL858" s="27">
        <f t="shared" si="86"/>
        <v>9999</v>
      </c>
      <c r="AM858" s="27">
        <f t="shared" si="87"/>
        <v>9999</v>
      </c>
    </row>
    <row r="859" spans="1:39" ht="35.1" customHeight="1">
      <c r="A859" s="119" t="s">
        <v>1231</v>
      </c>
      <c r="B859" s="119" t="s">
        <v>4990</v>
      </c>
      <c r="C859" s="119" t="s">
        <v>1241</v>
      </c>
      <c r="D859" s="119" t="s">
        <v>19</v>
      </c>
      <c r="E859" s="119" t="s">
        <v>12</v>
      </c>
      <c r="F859" s="121">
        <v>2</v>
      </c>
      <c r="G859" s="121">
        <v>3</v>
      </c>
      <c r="H859" s="121">
        <v>0</v>
      </c>
      <c r="I859" s="119" t="s">
        <v>1241</v>
      </c>
      <c r="J859" s="119"/>
      <c r="K859" s="119" t="s">
        <v>4991</v>
      </c>
      <c r="L859" s="119"/>
      <c r="M859" s="119" t="s">
        <v>1241</v>
      </c>
      <c r="N859" s="119" t="s">
        <v>4992</v>
      </c>
      <c r="O859" s="119" t="s">
        <v>4993</v>
      </c>
      <c r="P859" s="119"/>
      <c r="AF859" s="27">
        <f t="shared" si="80"/>
        <v>0</v>
      </c>
      <c r="AG859" s="27">
        <f t="shared" si="81"/>
        <v>0</v>
      </c>
      <c r="AH859" s="27">
        <f t="shared" si="82"/>
        <v>0</v>
      </c>
      <c r="AI859" s="27">
        <f t="shared" si="83"/>
        <v>0</v>
      </c>
      <c r="AJ859" s="27">
        <f t="shared" si="84"/>
        <v>9999</v>
      </c>
      <c r="AK859" s="27">
        <f t="shared" si="85"/>
        <v>9999</v>
      </c>
      <c r="AL859" s="27">
        <f t="shared" si="86"/>
        <v>9999</v>
      </c>
      <c r="AM859" s="27">
        <f t="shared" si="87"/>
        <v>9999</v>
      </c>
    </row>
    <row r="860" spans="1:39" ht="35.1" customHeight="1">
      <c r="A860" s="119" t="s">
        <v>1231</v>
      </c>
      <c r="B860" s="119" t="s">
        <v>4994</v>
      </c>
      <c r="C860" s="119" t="s">
        <v>4995</v>
      </c>
      <c r="D860" s="119" t="s">
        <v>19</v>
      </c>
      <c r="E860" s="119" t="s">
        <v>12</v>
      </c>
      <c r="F860" s="121">
        <v>3</v>
      </c>
      <c r="G860" s="121">
        <v>2</v>
      </c>
      <c r="H860" s="121">
        <v>0</v>
      </c>
      <c r="I860" s="119" t="s">
        <v>4995</v>
      </c>
      <c r="J860" s="119"/>
      <c r="K860" s="119" t="s">
        <v>4996</v>
      </c>
      <c r="L860" s="119"/>
      <c r="M860" s="119" t="s">
        <v>4995</v>
      </c>
      <c r="N860" s="119" t="s">
        <v>4997</v>
      </c>
      <c r="O860" s="119" t="s">
        <v>971</v>
      </c>
      <c r="P860" s="119"/>
      <c r="AF860" s="27">
        <f t="shared" si="80"/>
        <v>0</v>
      </c>
      <c r="AG860" s="27">
        <f t="shared" si="81"/>
        <v>0</v>
      </c>
      <c r="AH860" s="27">
        <f t="shared" si="82"/>
        <v>0</v>
      </c>
      <c r="AI860" s="27">
        <f t="shared" si="83"/>
        <v>0</v>
      </c>
      <c r="AJ860" s="27">
        <f t="shared" si="84"/>
        <v>9999</v>
      </c>
      <c r="AK860" s="27">
        <f t="shared" si="85"/>
        <v>9999</v>
      </c>
      <c r="AL860" s="27">
        <f t="shared" si="86"/>
        <v>9999</v>
      </c>
      <c r="AM860" s="27">
        <f t="shared" si="87"/>
        <v>9999</v>
      </c>
    </row>
    <row r="861" spans="1:39" ht="35.1" customHeight="1">
      <c r="A861" s="119" t="s">
        <v>1231</v>
      </c>
      <c r="B861" s="119" t="s">
        <v>4998</v>
      </c>
      <c r="C861" s="119" t="s">
        <v>3800</v>
      </c>
      <c r="D861" s="119" t="s">
        <v>19</v>
      </c>
      <c r="E861" s="119" t="s">
        <v>12</v>
      </c>
      <c r="F861" s="121">
        <v>4</v>
      </c>
      <c r="G861" s="121">
        <v>2</v>
      </c>
      <c r="H861" s="121">
        <v>0</v>
      </c>
      <c r="I861" s="119" t="s">
        <v>3800</v>
      </c>
      <c r="J861" s="119"/>
      <c r="K861" s="119" t="s">
        <v>4999</v>
      </c>
      <c r="L861" s="119"/>
      <c r="M861" s="119" t="s">
        <v>3800</v>
      </c>
      <c r="N861" s="119"/>
      <c r="O861" s="119"/>
      <c r="P861" s="119"/>
      <c r="AF861" s="27">
        <f t="shared" si="80"/>
        <v>0</v>
      </c>
      <c r="AG861" s="27">
        <f t="shared" si="81"/>
        <v>0</v>
      </c>
      <c r="AH861" s="27">
        <f t="shared" si="82"/>
        <v>0</v>
      </c>
      <c r="AI861" s="27">
        <f t="shared" si="83"/>
        <v>0</v>
      </c>
      <c r="AJ861" s="27">
        <f t="shared" si="84"/>
        <v>9999</v>
      </c>
      <c r="AK861" s="27">
        <f t="shared" si="85"/>
        <v>9999</v>
      </c>
      <c r="AL861" s="27">
        <f t="shared" si="86"/>
        <v>9999</v>
      </c>
      <c r="AM861" s="27">
        <f t="shared" si="87"/>
        <v>9999</v>
      </c>
    </row>
    <row r="862" spans="1:39" ht="35.1" customHeight="1">
      <c r="A862" s="119" t="s">
        <v>1231</v>
      </c>
      <c r="B862" s="119" t="s">
        <v>5000</v>
      </c>
      <c r="C862" s="119" t="s">
        <v>5001</v>
      </c>
      <c r="D862" s="119" t="s">
        <v>19</v>
      </c>
      <c r="E862" s="119" t="s">
        <v>3571</v>
      </c>
      <c r="F862" s="121">
        <v>5</v>
      </c>
      <c r="G862" s="121">
        <v>0</v>
      </c>
      <c r="H862" s="121">
        <v>0</v>
      </c>
      <c r="I862" s="119"/>
      <c r="J862" s="119"/>
      <c r="K862" s="119"/>
      <c r="L862" s="119"/>
      <c r="M862" s="119"/>
      <c r="N862" s="119"/>
      <c r="O862" s="119"/>
      <c r="P862" s="119"/>
      <c r="AF862" s="27">
        <f t="shared" si="80"/>
        <v>0</v>
      </c>
      <c r="AG862" s="27">
        <f t="shared" si="81"/>
        <v>0</v>
      </c>
      <c r="AH862" s="27">
        <f t="shared" si="82"/>
        <v>0</v>
      </c>
      <c r="AI862" s="27">
        <f t="shared" si="83"/>
        <v>0</v>
      </c>
      <c r="AJ862" s="27">
        <f t="shared" si="84"/>
        <v>9999</v>
      </c>
      <c r="AK862" s="27">
        <f t="shared" si="85"/>
        <v>9999</v>
      </c>
      <c r="AL862" s="27">
        <f t="shared" si="86"/>
        <v>9999</v>
      </c>
      <c r="AM862" s="27">
        <f t="shared" si="87"/>
        <v>9999</v>
      </c>
    </row>
    <row r="863" spans="1:39" ht="35.1" customHeight="1">
      <c r="A863" s="119" t="s">
        <v>1231</v>
      </c>
      <c r="B863" s="119" t="s">
        <v>5002</v>
      </c>
      <c r="C863" s="119" t="s">
        <v>47</v>
      </c>
      <c r="D863" s="119" t="s">
        <v>14</v>
      </c>
      <c r="E863" s="119" t="s">
        <v>12</v>
      </c>
      <c r="F863" s="121">
        <v>1</v>
      </c>
      <c r="G863" s="121">
        <v>0</v>
      </c>
      <c r="H863" s="121">
        <v>3</v>
      </c>
      <c r="I863" s="119"/>
      <c r="J863" s="119" t="s">
        <v>47</v>
      </c>
      <c r="K863" s="119"/>
      <c r="L863" s="119" t="s">
        <v>5003</v>
      </c>
      <c r="M863" s="119" t="s">
        <v>47</v>
      </c>
      <c r="N863" s="119" t="s">
        <v>5004</v>
      </c>
      <c r="O863" s="119"/>
      <c r="P863" s="119"/>
      <c r="AF863" s="27">
        <f t="shared" si="80"/>
        <v>0</v>
      </c>
      <c r="AG863" s="27">
        <f t="shared" si="81"/>
        <v>0</v>
      </c>
      <c r="AH863" s="27">
        <f t="shared" si="82"/>
        <v>0</v>
      </c>
      <c r="AI863" s="27">
        <f t="shared" si="83"/>
        <v>0</v>
      </c>
      <c r="AJ863" s="27">
        <f t="shared" si="84"/>
        <v>9999</v>
      </c>
      <c r="AK863" s="27">
        <f t="shared" si="85"/>
        <v>9999</v>
      </c>
      <c r="AL863" s="27">
        <f t="shared" si="86"/>
        <v>9999</v>
      </c>
      <c r="AM863" s="27">
        <f t="shared" si="87"/>
        <v>9999</v>
      </c>
    </row>
    <row r="864" spans="1:39" ht="35.1" customHeight="1">
      <c r="A864" s="119" t="s">
        <v>1231</v>
      </c>
      <c r="B864" s="119" t="s">
        <v>5005</v>
      </c>
      <c r="C864" s="119" t="s">
        <v>53</v>
      </c>
      <c r="D864" s="119" t="s">
        <v>14</v>
      </c>
      <c r="E864" s="119" t="s">
        <v>12</v>
      </c>
      <c r="F864" s="121">
        <v>2</v>
      </c>
      <c r="G864" s="121">
        <v>0</v>
      </c>
      <c r="H864" s="121">
        <v>3</v>
      </c>
      <c r="I864" s="119"/>
      <c r="J864" s="119" t="s">
        <v>53</v>
      </c>
      <c r="K864" s="119"/>
      <c r="L864" s="119" t="s">
        <v>5006</v>
      </c>
      <c r="M864" s="119" t="s">
        <v>53</v>
      </c>
      <c r="N864" s="119" t="s">
        <v>62</v>
      </c>
      <c r="O864" s="119" t="s">
        <v>5007</v>
      </c>
      <c r="P864" s="119"/>
      <c r="AF864" s="27">
        <f t="shared" si="80"/>
        <v>0</v>
      </c>
      <c r="AG864" s="27">
        <f t="shared" si="81"/>
        <v>0</v>
      </c>
      <c r="AH864" s="27">
        <f t="shared" si="82"/>
        <v>0</v>
      </c>
      <c r="AI864" s="27">
        <f t="shared" si="83"/>
        <v>0</v>
      </c>
      <c r="AJ864" s="27">
        <f t="shared" si="84"/>
        <v>9999</v>
      </c>
      <c r="AK864" s="27">
        <f t="shared" si="85"/>
        <v>9999</v>
      </c>
      <c r="AL864" s="27">
        <f t="shared" si="86"/>
        <v>9999</v>
      </c>
      <c r="AM864" s="27">
        <f t="shared" si="87"/>
        <v>9999</v>
      </c>
    </row>
    <row r="865" spans="1:39" ht="35.1" customHeight="1">
      <c r="A865" s="119" t="s">
        <v>1231</v>
      </c>
      <c r="B865" s="119" t="s">
        <v>5008</v>
      </c>
      <c r="C865" s="119" t="s">
        <v>54</v>
      </c>
      <c r="D865" s="119" t="s">
        <v>14</v>
      </c>
      <c r="E865" s="119" t="s">
        <v>12</v>
      </c>
      <c r="F865" s="121">
        <v>3</v>
      </c>
      <c r="G865" s="121">
        <v>0</v>
      </c>
      <c r="H865" s="121">
        <v>2</v>
      </c>
      <c r="I865" s="119"/>
      <c r="J865" s="119" t="s">
        <v>54</v>
      </c>
      <c r="K865" s="119"/>
      <c r="L865" s="119" t="s">
        <v>3875</v>
      </c>
      <c r="M865" s="119" t="s">
        <v>54</v>
      </c>
      <c r="N865" s="119"/>
      <c r="O865" s="119"/>
      <c r="P865" s="119"/>
      <c r="AF865" s="27">
        <f t="shared" si="80"/>
        <v>0</v>
      </c>
      <c r="AG865" s="27">
        <f t="shared" si="81"/>
        <v>0</v>
      </c>
      <c r="AH865" s="27">
        <f t="shared" si="82"/>
        <v>0</v>
      </c>
      <c r="AI865" s="27">
        <f t="shared" si="83"/>
        <v>0</v>
      </c>
      <c r="AJ865" s="27">
        <f t="shared" si="84"/>
        <v>9999</v>
      </c>
      <c r="AK865" s="27">
        <f t="shared" si="85"/>
        <v>9999</v>
      </c>
      <c r="AL865" s="27">
        <f t="shared" si="86"/>
        <v>9999</v>
      </c>
      <c r="AM865" s="27">
        <f t="shared" si="87"/>
        <v>9999</v>
      </c>
    </row>
    <row r="866" spans="1:39" ht="35.1" customHeight="1">
      <c r="A866" s="119" t="s">
        <v>1231</v>
      </c>
      <c r="B866" s="119" t="s">
        <v>5009</v>
      </c>
      <c r="C866" s="119" t="s">
        <v>49</v>
      </c>
      <c r="D866" s="119" t="s">
        <v>14</v>
      </c>
      <c r="E866" s="119" t="s">
        <v>12</v>
      </c>
      <c r="F866" s="121">
        <v>4</v>
      </c>
      <c r="G866" s="121">
        <v>0</v>
      </c>
      <c r="H866" s="121">
        <v>2</v>
      </c>
      <c r="I866" s="119"/>
      <c r="J866" s="119" t="s">
        <v>49</v>
      </c>
      <c r="K866" s="119"/>
      <c r="L866" s="119" t="s">
        <v>4361</v>
      </c>
      <c r="M866" s="119" t="s">
        <v>49</v>
      </c>
      <c r="N866" s="119"/>
      <c r="O866" s="119"/>
      <c r="P866" s="119"/>
      <c r="AF866" s="27">
        <f t="shared" si="80"/>
        <v>0</v>
      </c>
      <c r="AG866" s="27">
        <f t="shared" si="81"/>
        <v>0</v>
      </c>
      <c r="AH866" s="27">
        <f t="shared" si="82"/>
        <v>0</v>
      </c>
      <c r="AI866" s="27">
        <f t="shared" si="83"/>
        <v>0</v>
      </c>
      <c r="AJ866" s="27">
        <f t="shared" si="84"/>
        <v>9999</v>
      </c>
      <c r="AK866" s="27">
        <f t="shared" si="85"/>
        <v>9999</v>
      </c>
      <c r="AL866" s="27">
        <f t="shared" si="86"/>
        <v>9999</v>
      </c>
      <c r="AM866" s="27">
        <f t="shared" si="87"/>
        <v>9999</v>
      </c>
    </row>
    <row r="867" spans="1:39" ht="35.1" customHeight="1">
      <c r="A867" s="119" t="s">
        <v>1231</v>
      </c>
      <c r="B867" s="119" t="s">
        <v>5010</v>
      </c>
      <c r="C867" s="119" t="s">
        <v>5011</v>
      </c>
      <c r="D867" s="119" t="s">
        <v>14</v>
      </c>
      <c r="E867" s="119" t="s">
        <v>3571</v>
      </c>
      <c r="F867" s="121">
        <v>5</v>
      </c>
      <c r="G867" s="121">
        <v>0</v>
      </c>
      <c r="H867" s="121">
        <v>0</v>
      </c>
      <c r="I867" s="119"/>
      <c r="J867" s="119"/>
      <c r="K867" s="119"/>
      <c r="L867" s="119"/>
      <c r="M867" s="119"/>
      <c r="N867" s="119"/>
      <c r="O867" s="119"/>
      <c r="P867" s="119"/>
      <c r="AF867" s="27">
        <f t="shared" si="80"/>
        <v>0</v>
      </c>
      <c r="AG867" s="27">
        <f t="shared" si="81"/>
        <v>0</v>
      </c>
      <c r="AH867" s="27">
        <f t="shared" si="82"/>
        <v>0</v>
      </c>
      <c r="AI867" s="27">
        <f t="shared" si="83"/>
        <v>0</v>
      </c>
      <c r="AJ867" s="27">
        <f t="shared" si="84"/>
        <v>9999</v>
      </c>
      <c r="AK867" s="27">
        <f t="shared" si="85"/>
        <v>9999</v>
      </c>
      <c r="AL867" s="27">
        <f t="shared" si="86"/>
        <v>9999</v>
      </c>
      <c r="AM867" s="27">
        <f t="shared" si="87"/>
        <v>9999</v>
      </c>
    </row>
    <row r="868" spans="1:39" ht="35.1" customHeight="1">
      <c r="A868" s="119" t="s">
        <v>1242</v>
      </c>
      <c r="B868" s="119" t="s">
        <v>5012</v>
      </c>
      <c r="C868" s="119" t="s">
        <v>1251</v>
      </c>
      <c r="D868" s="119" t="s">
        <v>19</v>
      </c>
      <c r="E868" s="119" t="s">
        <v>12</v>
      </c>
      <c r="F868" s="121">
        <v>1</v>
      </c>
      <c r="G868" s="121">
        <v>3</v>
      </c>
      <c r="H868" s="121">
        <v>0</v>
      </c>
      <c r="I868" s="119" t="s">
        <v>1251</v>
      </c>
      <c r="J868" s="119"/>
      <c r="K868" s="119" t="s">
        <v>5013</v>
      </c>
      <c r="L868" s="119"/>
      <c r="M868" s="119" t="s">
        <v>1251</v>
      </c>
      <c r="N868" s="119"/>
      <c r="O868" s="119"/>
      <c r="P868" s="119"/>
      <c r="AF868" s="27">
        <f t="shared" si="80"/>
        <v>0</v>
      </c>
      <c r="AG868" s="27">
        <f t="shared" si="81"/>
        <v>0</v>
      </c>
      <c r="AH868" s="27">
        <f t="shared" si="82"/>
        <v>0</v>
      </c>
      <c r="AI868" s="27">
        <f t="shared" si="83"/>
        <v>0</v>
      </c>
      <c r="AJ868" s="27">
        <f t="shared" si="84"/>
        <v>9999</v>
      </c>
      <c r="AK868" s="27">
        <f t="shared" si="85"/>
        <v>9999</v>
      </c>
      <c r="AL868" s="27">
        <f t="shared" si="86"/>
        <v>9999</v>
      </c>
      <c r="AM868" s="27">
        <f t="shared" si="87"/>
        <v>9999</v>
      </c>
    </row>
    <row r="869" spans="1:39" ht="35.1" customHeight="1">
      <c r="A869" s="119" t="s">
        <v>1242</v>
      </c>
      <c r="B869" s="119" t="s">
        <v>5014</v>
      </c>
      <c r="C869" s="119" t="s">
        <v>1252</v>
      </c>
      <c r="D869" s="119" t="s">
        <v>19</v>
      </c>
      <c r="E869" s="119" t="s">
        <v>12</v>
      </c>
      <c r="F869" s="121">
        <v>2</v>
      </c>
      <c r="G869" s="121">
        <v>3</v>
      </c>
      <c r="H869" s="121">
        <v>0</v>
      </c>
      <c r="I869" s="119" t="s">
        <v>1252</v>
      </c>
      <c r="J869" s="119"/>
      <c r="K869" s="119" t="s">
        <v>5015</v>
      </c>
      <c r="L869" s="119"/>
      <c r="M869" s="119" t="s">
        <v>1252</v>
      </c>
      <c r="N869" s="119" t="s">
        <v>5016</v>
      </c>
      <c r="O869" s="119" t="s">
        <v>586</v>
      </c>
      <c r="P869" s="119" t="s">
        <v>1806</v>
      </c>
      <c r="AF869" s="27">
        <f t="shared" si="80"/>
        <v>0</v>
      </c>
      <c r="AG869" s="27">
        <f t="shared" si="81"/>
        <v>0</v>
      </c>
      <c r="AH869" s="27">
        <f t="shared" si="82"/>
        <v>0</v>
      </c>
      <c r="AI869" s="27">
        <f t="shared" si="83"/>
        <v>0</v>
      </c>
      <c r="AJ869" s="27">
        <f t="shared" si="84"/>
        <v>9999</v>
      </c>
      <c r="AK869" s="27">
        <f t="shared" si="85"/>
        <v>9999</v>
      </c>
      <c r="AL869" s="27">
        <f t="shared" si="86"/>
        <v>9999</v>
      </c>
      <c r="AM869" s="27">
        <f t="shared" si="87"/>
        <v>9999</v>
      </c>
    </row>
    <row r="870" spans="1:39" ht="35.1" customHeight="1">
      <c r="A870" s="119" t="s">
        <v>1242</v>
      </c>
      <c r="B870" s="119" t="s">
        <v>5017</v>
      </c>
      <c r="C870" s="119" t="s">
        <v>1205</v>
      </c>
      <c r="D870" s="119" t="s">
        <v>19</v>
      </c>
      <c r="E870" s="119" t="s">
        <v>12</v>
      </c>
      <c r="F870" s="121">
        <v>3</v>
      </c>
      <c r="G870" s="121">
        <v>2</v>
      </c>
      <c r="H870" s="121">
        <v>0</v>
      </c>
      <c r="I870" s="119" t="s">
        <v>1205</v>
      </c>
      <c r="J870" s="119"/>
      <c r="K870" s="119" t="s">
        <v>4922</v>
      </c>
      <c r="L870" s="119"/>
      <c r="M870" s="119" t="s">
        <v>1205</v>
      </c>
      <c r="N870" s="119"/>
      <c r="O870" s="119"/>
      <c r="P870" s="119"/>
      <c r="AF870" s="27">
        <f t="shared" si="80"/>
        <v>0</v>
      </c>
      <c r="AG870" s="27">
        <f t="shared" si="81"/>
        <v>0</v>
      </c>
      <c r="AH870" s="27">
        <f t="shared" si="82"/>
        <v>0</v>
      </c>
      <c r="AI870" s="27">
        <f t="shared" si="83"/>
        <v>0</v>
      </c>
      <c r="AJ870" s="27">
        <f t="shared" si="84"/>
        <v>9999</v>
      </c>
      <c r="AK870" s="27">
        <f t="shared" si="85"/>
        <v>9999</v>
      </c>
      <c r="AL870" s="27">
        <f t="shared" si="86"/>
        <v>9999</v>
      </c>
      <c r="AM870" s="27">
        <f t="shared" si="87"/>
        <v>9999</v>
      </c>
    </row>
    <row r="871" spans="1:39" ht="35.1" customHeight="1">
      <c r="A871" s="119" t="s">
        <v>1242</v>
      </c>
      <c r="B871" s="119" t="s">
        <v>5018</v>
      </c>
      <c r="C871" s="119" t="s">
        <v>1586</v>
      </c>
      <c r="D871" s="119" t="s">
        <v>19</v>
      </c>
      <c r="E871" s="119" t="s">
        <v>12</v>
      </c>
      <c r="F871" s="121">
        <v>4</v>
      </c>
      <c r="G871" s="121">
        <v>2</v>
      </c>
      <c r="H871" s="121">
        <v>0</v>
      </c>
      <c r="I871" s="119" t="s">
        <v>1586</v>
      </c>
      <c r="J871" s="119"/>
      <c r="K871" s="119" t="s">
        <v>5019</v>
      </c>
      <c r="L871" s="119"/>
      <c r="M871" s="119" t="s">
        <v>1586</v>
      </c>
      <c r="N871" s="119"/>
      <c r="O871" s="119"/>
      <c r="P871" s="119"/>
      <c r="AF871" s="27">
        <f t="shared" si="80"/>
        <v>0</v>
      </c>
      <c r="AG871" s="27">
        <f t="shared" si="81"/>
        <v>0</v>
      </c>
      <c r="AH871" s="27">
        <f t="shared" si="82"/>
        <v>0</v>
      </c>
      <c r="AI871" s="27">
        <f t="shared" si="83"/>
        <v>0</v>
      </c>
      <c r="AJ871" s="27">
        <f t="shared" si="84"/>
        <v>9999</v>
      </c>
      <c r="AK871" s="27">
        <f t="shared" si="85"/>
        <v>9999</v>
      </c>
      <c r="AL871" s="27">
        <f t="shared" si="86"/>
        <v>9999</v>
      </c>
      <c r="AM871" s="27">
        <f t="shared" si="87"/>
        <v>9999</v>
      </c>
    </row>
    <row r="872" spans="1:39" ht="35.1" customHeight="1">
      <c r="A872" s="119" t="s">
        <v>1242</v>
      </c>
      <c r="B872" s="119" t="s">
        <v>5020</v>
      </c>
      <c r="C872" s="119" t="s">
        <v>5021</v>
      </c>
      <c r="D872" s="119" t="s">
        <v>19</v>
      </c>
      <c r="E872" s="119" t="s">
        <v>3571</v>
      </c>
      <c r="F872" s="121">
        <v>5</v>
      </c>
      <c r="G872" s="121">
        <v>0</v>
      </c>
      <c r="H872" s="121">
        <v>0</v>
      </c>
      <c r="I872" s="119"/>
      <c r="J872" s="119"/>
      <c r="K872" s="119"/>
      <c r="L872" s="119"/>
      <c r="M872" s="119"/>
      <c r="N872" s="119"/>
      <c r="O872" s="119"/>
      <c r="P872" s="119"/>
      <c r="AF872" s="27">
        <f t="shared" si="80"/>
        <v>0</v>
      </c>
      <c r="AG872" s="27">
        <f t="shared" si="81"/>
        <v>0</v>
      </c>
      <c r="AH872" s="27">
        <f t="shared" si="82"/>
        <v>0</v>
      </c>
      <c r="AI872" s="27">
        <f t="shared" si="83"/>
        <v>0</v>
      </c>
      <c r="AJ872" s="27">
        <f t="shared" si="84"/>
        <v>9999</v>
      </c>
      <c r="AK872" s="27">
        <f t="shared" si="85"/>
        <v>9999</v>
      </c>
      <c r="AL872" s="27">
        <f t="shared" si="86"/>
        <v>9999</v>
      </c>
      <c r="AM872" s="27">
        <f t="shared" si="87"/>
        <v>9999</v>
      </c>
    </row>
    <row r="873" spans="1:39" ht="35.1" customHeight="1">
      <c r="A873" s="119" t="s">
        <v>1242</v>
      </c>
      <c r="B873" s="119" t="s">
        <v>5022</v>
      </c>
      <c r="C873" s="119" t="s">
        <v>23</v>
      </c>
      <c r="D873" s="119" t="s">
        <v>14</v>
      </c>
      <c r="E873" s="119" t="s">
        <v>12</v>
      </c>
      <c r="F873" s="121">
        <v>1</v>
      </c>
      <c r="G873" s="121">
        <v>0</v>
      </c>
      <c r="H873" s="121">
        <v>3</v>
      </c>
      <c r="I873" s="119"/>
      <c r="J873" s="119" t="s">
        <v>23</v>
      </c>
      <c r="K873" s="119"/>
      <c r="L873" s="119" t="s">
        <v>3871</v>
      </c>
      <c r="M873" s="119" t="s">
        <v>23</v>
      </c>
      <c r="N873" s="119" t="s">
        <v>3796</v>
      </c>
      <c r="O873" s="119"/>
      <c r="P873" s="119"/>
      <c r="AF873" s="27">
        <f t="shared" si="80"/>
        <v>0</v>
      </c>
      <c r="AG873" s="27">
        <f t="shared" si="81"/>
        <v>0</v>
      </c>
      <c r="AH873" s="27">
        <f t="shared" si="82"/>
        <v>0</v>
      </c>
      <c r="AI873" s="27">
        <f t="shared" si="83"/>
        <v>0</v>
      </c>
      <c r="AJ873" s="27">
        <f t="shared" si="84"/>
        <v>9999</v>
      </c>
      <c r="AK873" s="27">
        <f t="shared" si="85"/>
        <v>9999</v>
      </c>
      <c r="AL873" s="27">
        <f t="shared" si="86"/>
        <v>9999</v>
      </c>
      <c r="AM873" s="27">
        <f t="shared" si="87"/>
        <v>9999</v>
      </c>
    </row>
    <row r="874" spans="1:39" ht="35.1" customHeight="1">
      <c r="A874" s="119" t="s">
        <v>1242</v>
      </c>
      <c r="B874" s="119" t="s">
        <v>5023</v>
      </c>
      <c r="C874" s="119" t="s">
        <v>21</v>
      </c>
      <c r="D874" s="119" t="s">
        <v>14</v>
      </c>
      <c r="E874" s="119" t="s">
        <v>12</v>
      </c>
      <c r="F874" s="121">
        <v>2</v>
      </c>
      <c r="G874" s="121">
        <v>0</v>
      </c>
      <c r="H874" s="121">
        <v>3</v>
      </c>
      <c r="I874" s="119"/>
      <c r="J874" s="119" t="s">
        <v>21</v>
      </c>
      <c r="K874" s="119"/>
      <c r="L874" s="119" t="s">
        <v>5024</v>
      </c>
      <c r="M874" s="119" t="s">
        <v>21</v>
      </c>
      <c r="N874" s="119"/>
      <c r="O874" s="119"/>
      <c r="P874" s="119"/>
      <c r="AF874" s="27">
        <f t="shared" si="80"/>
        <v>0</v>
      </c>
      <c r="AG874" s="27">
        <f t="shared" si="81"/>
        <v>0</v>
      </c>
      <c r="AH874" s="27">
        <f t="shared" si="82"/>
        <v>0</v>
      </c>
      <c r="AI874" s="27">
        <f t="shared" si="83"/>
        <v>0</v>
      </c>
      <c r="AJ874" s="27">
        <f t="shared" si="84"/>
        <v>9999</v>
      </c>
      <c r="AK874" s="27">
        <f t="shared" si="85"/>
        <v>9999</v>
      </c>
      <c r="AL874" s="27">
        <f t="shared" si="86"/>
        <v>9999</v>
      </c>
      <c r="AM874" s="27">
        <f t="shared" si="87"/>
        <v>9999</v>
      </c>
    </row>
    <row r="875" spans="1:39" ht="35.1" customHeight="1">
      <c r="A875" s="119" t="s">
        <v>1242</v>
      </c>
      <c r="B875" s="119" t="s">
        <v>5025</v>
      </c>
      <c r="C875" s="119" t="s">
        <v>22</v>
      </c>
      <c r="D875" s="119" t="s">
        <v>14</v>
      </c>
      <c r="E875" s="119" t="s">
        <v>12</v>
      </c>
      <c r="F875" s="121">
        <v>3</v>
      </c>
      <c r="G875" s="121">
        <v>0</v>
      </c>
      <c r="H875" s="121">
        <v>2</v>
      </c>
      <c r="I875" s="119"/>
      <c r="J875" s="119" t="s">
        <v>22</v>
      </c>
      <c r="K875" s="119"/>
      <c r="L875" s="119" t="s">
        <v>3873</v>
      </c>
      <c r="M875" s="119" t="s">
        <v>22</v>
      </c>
      <c r="N875" s="119"/>
      <c r="O875" s="119"/>
      <c r="P875" s="119"/>
      <c r="AF875" s="27">
        <f t="shared" si="80"/>
        <v>0</v>
      </c>
      <c r="AG875" s="27">
        <f t="shared" si="81"/>
        <v>0</v>
      </c>
      <c r="AH875" s="27">
        <f t="shared" si="82"/>
        <v>0</v>
      </c>
      <c r="AI875" s="27">
        <f t="shared" si="83"/>
        <v>0</v>
      </c>
      <c r="AJ875" s="27">
        <f t="shared" si="84"/>
        <v>9999</v>
      </c>
      <c r="AK875" s="27">
        <f t="shared" si="85"/>
        <v>9999</v>
      </c>
      <c r="AL875" s="27">
        <f t="shared" si="86"/>
        <v>9999</v>
      </c>
      <c r="AM875" s="27">
        <f t="shared" si="87"/>
        <v>9999</v>
      </c>
    </row>
    <row r="876" spans="1:39" ht="35.1" customHeight="1">
      <c r="A876" s="119" t="s">
        <v>1242</v>
      </c>
      <c r="B876" s="119" t="s">
        <v>5026</v>
      </c>
      <c r="C876" s="119" t="s">
        <v>45</v>
      </c>
      <c r="D876" s="119" t="s">
        <v>14</v>
      </c>
      <c r="E876" s="119" t="s">
        <v>12</v>
      </c>
      <c r="F876" s="121">
        <v>4</v>
      </c>
      <c r="G876" s="121">
        <v>0</v>
      </c>
      <c r="H876" s="121">
        <v>2</v>
      </c>
      <c r="I876" s="119"/>
      <c r="J876" s="119" t="s">
        <v>45</v>
      </c>
      <c r="K876" s="119"/>
      <c r="L876" s="119" t="s">
        <v>5027</v>
      </c>
      <c r="M876" s="119" t="s">
        <v>45</v>
      </c>
      <c r="N876" s="119"/>
      <c r="O876" s="119"/>
      <c r="P876" s="119"/>
      <c r="AF876" s="27">
        <f t="shared" si="80"/>
        <v>0</v>
      </c>
      <c r="AG876" s="27">
        <f t="shared" si="81"/>
        <v>0</v>
      </c>
      <c r="AH876" s="27">
        <f t="shared" si="82"/>
        <v>0</v>
      </c>
      <c r="AI876" s="27">
        <f t="shared" si="83"/>
        <v>0</v>
      </c>
      <c r="AJ876" s="27">
        <f t="shared" si="84"/>
        <v>9999</v>
      </c>
      <c r="AK876" s="27">
        <f t="shared" si="85"/>
        <v>9999</v>
      </c>
      <c r="AL876" s="27">
        <f t="shared" si="86"/>
        <v>9999</v>
      </c>
      <c r="AM876" s="27">
        <f t="shared" si="87"/>
        <v>9999</v>
      </c>
    </row>
    <row r="877" spans="1:39" ht="35.1" customHeight="1">
      <c r="A877" s="119" t="s">
        <v>1242</v>
      </c>
      <c r="B877" s="119" t="s">
        <v>5028</v>
      </c>
      <c r="C877" s="119" t="s">
        <v>5029</v>
      </c>
      <c r="D877" s="119" t="s">
        <v>14</v>
      </c>
      <c r="E877" s="119" t="s">
        <v>3571</v>
      </c>
      <c r="F877" s="121">
        <v>5</v>
      </c>
      <c r="G877" s="121">
        <v>0</v>
      </c>
      <c r="H877" s="121">
        <v>0</v>
      </c>
      <c r="I877" s="119"/>
      <c r="J877" s="119"/>
      <c r="K877" s="119"/>
      <c r="L877" s="119"/>
      <c r="M877" s="119"/>
      <c r="N877" s="119"/>
      <c r="O877" s="119"/>
      <c r="P877" s="119"/>
      <c r="AF877" s="27">
        <f t="shared" si="80"/>
        <v>0</v>
      </c>
      <c r="AG877" s="27">
        <f t="shared" si="81"/>
        <v>0</v>
      </c>
      <c r="AH877" s="27">
        <f t="shared" si="82"/>
        <v>0</v>
      </c>
      <c r="AI877" s="27">
        <f t="shared" si="83"/>
        <v>0</v>
      </c>
      <c r="AJ877" s="27">
        <f t="shared" si="84"/>
        <v>9999</v>
      </c>
      <c r="AK877" s="27">
        <f t="shared" si="85"/>
        <v>9999</v>
      </c>
      <c r="AL877" s="27">
        <f t="shared" si="86"/>
        <v>9999</v>
      </c>
      <c r="AM877" s="27">
        <f t="shared" si="87"/>
        <v>9999</v>
      </c>
    </row>
    <row r="878" spans="1:39" ht="35.1" customHeight="1">
      <c r="A878" s="119" t="s">
        <v>1253</v>
      </c>
      <c r="B878" s="119" t="s">
        <v>5030</v>
      </c>
      <c r="C878" s="119" t="s">
        <v>1265</v>
      </c>
      <c r="D878" s="119" t="s">
        <v>19</v>
      </c>
      <c r="E878" s="119" t="s">
        <v>12</v>
      </c>
      <c r="F878" s="121">
        <v>1</v>
      </c>
      <c r="G878" s="121">
        <v>3</v>
      </c>
      <c r="H878" s="121">
        <v>0</v>
      </c>
      <c r="I878" s="119" t="s">
        <v>1265</v>
      </c>
      <c r="J878" s="119"/>
      <c r="K878" s="119" t="s">
        <v>5031</v>
      </c>
      <c r="L878" s="119"/>
      <c r="M878" s="119" t="s">
        <v>1265</v>
      </c>
      <c r="N878" s="119" t="s">
        <v>5032</v>
      </c>
      <c r="O878" s="119" t="s">
        <v>5033</v>
      </c>
      <c r="P878" s="119" t="s">
        <v>5034</v>
      </c>
      <c r="AF878" s="27">
        <f t="shared" si="80"/>
        <v>0</v>
      </c>
      <c r="AG878" s="27">
        <f t="shared" si="81"/>
        <v>0</v>
      </c>
      <c r="AH878" s="27">
        <f t="shared" si="82"/>
        <v>0</v>
      </c>
      <c r="AI878" s="27">
        <f t="shared" si="83"/>
        <v>0</v>
      </c>
      <c r="AJ878" s="27">
        <f t="shared" si="84"/>
        <v>9999</v>
      </c>
      <c r="AK878" s="27">
        <f t="shared" si="85"/>
        <v>9999</v>
      </c>
      <c r="AL878" s="27">
        <f t="shared" si="86"/>
        <v>9999</v>
      </c>
      <c r="AM878" s="27">
        <f t="shared" si="87"/>
        <v>9999</v>
      </c>
    </row>
    <row r="879" spans="1:39" ht="35.1" customHeight="1">
      <c r="A879" s="119" t="s">
        <v>1253</v>
      </c>
      <c r="B879" s="119" t="s">
        <v>5035</v>
      </c>
      <c r="C879" s="119" t="s">
        <v>1266</v>
      </c>
      <c r="D879" s="119" t="s">
        <v>19</v>
      </c>
      <c r="E879" s="119" t="s">
        <v>12</v>
      </c>
      <c r="F879" s="121">
        <v>2</v>
      </c>
      <c r="G879" s="121">
        <v>3</v>
      </c>
      <c r="H879" s="121">
        <v>0</v>
      </c>
      <c r="I879" s="119" t="s">
        <v>1266</v>
      </c>
      <c r="J879" s="119"/>
      <c r="K879" s="119" t="s">
        <v>5036</v>
      </c>
      <c r="L879" s="119"/>
      <c r="M879" s="119" t="s">
        <v>1266</v>
      </c>
      <c r="N879" s="119"/>
      <c r="O879" s="119"/>
      <c r="P879" s="119"/>
      <c r="AF879" s="27">
        <f t="shared" si="80"/>
        <v>0</v>
      </c>
      <c r="AG879" s="27">
        <f t="shared" si="81"/>
        <v>0</v>
      </c>
      <c r="AH879" s="27">
        <f t="shared" si="82"/>
        <v>0</v>
      </c>
      <c r="AI879" s="27">
        <f t="shared" si="83"/>
        <v>0</v>
      </c>
      <c r="AJ879" s="27">
        <f t="shared" si="84"/>
        <v>9999</v>
      </c>
      <c r="AK879" s="27">
        <f t="shared" si="85"/>
        <v>9999</v>
      </c>
      <c r="AL879" s="27">
        <f t="shared" si="86"/>
        <v>9999</v>
      </c>
      <c r="AM879" s="27">
        <f t="shared" si="87"/>
        <v>9999</v>
      </c>
    </row>
    <row r="880" spans="1:39" ht="35.1" customHeight="1">
      <c r="A880" s="119" t="s">
        <v>1253</v>
      </c>
      <c r="B880" s="119" t="s">
        <v>5037</v>
      </c>
      <c r="C880" s="119" t="s">
        <v>960</v>
      </c>
      <c r="D880" s="119" t="s">
        <v>19</v>
      </c>
      <c r="E880" s="119" t="s">
        <v>12</v>
      </c>
      <c r="F880" s="121">
        <v>3</v>
      </c>
      <c r="G880" s="121">
        <v>2</v>
      </c>
      <c r="H880" s="121">
        <v>0</v>
      </c>
      <c r="I880" s="119" t="s">
        <v>960</v>
      </c>
      <c r="J880" s="119"/>
      <c r="K880" s="119" t="s">
        <v>4506</v>
      </c>
      <c r="L880" s="119"/>
      <c r="M880" s="119" t="s">
        <v>960</v>
      </c>
      <c r="N880" s="119" t="s">
        <v>4507</v>
      </c>
      <c r="O880" s="119"/>
      <c r="P880" s="119"/>
      <c r="AF880" s="27">
        <f t="shared" si="80"/>
        <v>0</v>
      </c>
      <c r="AG880" s="27">
        <f t="shared" si="81"/>
        <v>0</v>
      </c>
      <c r="AH880" s="27">
        <f t="shared" si="82"/>
        <v>0</v>
      </c>
      <c r="AI880" s="27">
        <f t="shared" si="83"/>
        <v>0</v>
      </c>
      <c r="AJ880" s="27">
        <f t="shared" si="84"/>
        <v>9999</v>
      </c>
      <c r="AK880" s="27">
        <f t="shared" si="85"/>
        <v>9999</v>
      </c>
      <c r="AL880" s="27">
        <f t="shared" si="86"/>
        <v>9999</v>
      </c>
      <c r="AM880" s="27">
        <f t="shared" si="87"/>
        <v>9999</v>
      </c>
    </row>
    <row r="881" spans="1:39" ht="35.1" customHeight="1">
      <c r="A881" s="119" t="s">
        <v>1253</v>
      </c>
      <c r="B881" s="119" t="s">
        <v>5038</v>
      </c>
      <c r="C881" s="119" t="s">
        <v>4884</v>
      </c>
      <c r="D881" s="119" t="s">
        <v>19</v>
      </c>
      <c r="E881" s="119" t="s">
        <v>12</v>
      </c>
      <c r="F881" s="121">
        <v>4</v>
      </c>
      <c r="G881" s="121">
        <v>2</v>
      </c>
      <c r="H881" s="121">
        <v>0</v>
      </c>
      <c r="I881" s="119" t="s">
        <v>4884</v>
      </c>
      <c r="J881" s="119"/>
      <c r="K881" s="119" t="s">
        <v>4885</v>
      </c>
      <c r="L881" s="119"/>
      <c r="M881" s="119" t="s">
        <v>4884</v>
      </c>
      <c r="N881" s="119"/>
      <c r="O881" s="119"/>
      <c r="P881" s="119"/>
      <c r="AF881" s="27">
        <f t="shared" si="80"/>
        <v>0</v>
      </c>
      <c r="AG881" s="27">
        <f t="shared" si="81"/>
        <v>0</v>
      </c>
      <c r="AH881" s="27">
        <f t="shared" si="82"/>
        <v>0</v>
      </c>
      <c r="AI881" s="27">
        <f t="shared" si="83"/>
        <v>0</v>
      </c>
      <c r="AJ881" s="27">
        <f t="shared" si="84"/>
        <v>9999</v>
      </c>
      <c r="AK881" s="27">
        <f t="shared" si="85"/>
        <v>9999</v>
      </c>
      <c r="AL881" s="27">
        <f t="shared" si="86"/>
        <v>9999</v>
      </c>
      <c r="AM881" s="27">
        <f t="shared" si="87"/>
        <v>9999</v>
      </c>
    </row>
    <row r="882" spans="1:39" ht="35.1" customHeight="1">
      <c r="A882" s="119" t="s">
        <v>1253</v>
      </c>
      <c r="B882" s="119" t="s">
        <v>5039</v>
      </c>
      <c r="C882" s="119" t="s">
        <v>5040</v>
      </c>
      <c r="D882" s="119" t="s">
        <v>19</v>
      </c>
      <c r="E882" s="119" t="s">
        <v>3571</v>
      </c>
      <c r="F882" s="121">
        <v>5</v>
      </c>
      <c r="G882" s="121">
        <v>0</v>
      </c>
      <c r="H882" s="121">
        <v>0</v>
      </c>
      <c r="I882" s="119"/>
      <c r="J882" s="119"/>
      <c r="K882" s="119"/>
      <c r="L882" s="119"/>
      <c r="M882" s="119"/>
      <c r="N882" s="119"/>
      <c r="O882" s="119"/>
      <c r="P882" s="119"/>
      <c r="AF882" s="27">
        <f t="shared" si="80"/>
        <v>0</v>
      </c>
      <c r="AG882" s="27">
        <f t="shared" si="81"/>
        <v>0</v>
      </c>
      <c r="AH882" s="27">
        <f t="shared" si="82"/>
        <v>0</v>
      </c>
      <c r="AI882" s="27">
        <f t="shared" si="83"/>
        <v>0</v>
      </c>
      <c r="AJ882" s="27">
        <f t="shared" si="84"/>
        <v>9999</v>
      </c>
      <c r="AK882" s="27">
        <f t="shared" si="85"/>
        <v>9999</v>
      </c>
      <c r="AL882" s="27">
        <f t="shared" si="86"/>
        <v>9999</v>
      </c>
      <c r="AM882" s="27">
        <f t="shared" si="87"/>
        <v>9999</v>
      </c>
    </row>
    <row r="883" spans="1:39" ht="35.1" customHeight="1">
      <c r="A883" s="119" t="s">
        <v>1253</v>
      </c>
      <c r="B883" s="119" t="s">
        <v>5041</v>
      </c>
      <c r="C883" s="119" t="s">
        <v>1262</v>
      </c>
      <c r="D883" s="119" t="s">
        <v>14</v>
      </c>
      <c r="E883" s="119" t="s">
        <v>12</v>
      </c>
      <c r="F883" s="121">
        <v>1</v>
      </c>
      <c r="G883" s="121">
        <v>0</v>
      </c>
      <c r="H883" s="121">
        <v>3</v>
      </c>
      <c r="I883" s="119"/>
      <c r="J883" s="119" t="s">
        <v>1262</v>
      </c>
      <c r="K883" s="119"/>
      <c r="L883" s="119" t="s">
        <v>5042</v>
      </c>
      <c r="M883" s="119" t="s">
        <v>1262</v>
      </c>
      <c r="N883" s="119" t="s">
        <v>5043</v>
      </c>
      <c r="O883" s="119"/>
      <c r="P883" s="119"/>
      <c r="AF883" s="27">
        <f t="shared" si="80"/>
        <v>0</v>
      </c>
      <c r="AG883" s="27">
        <f t="shared" si="81"/>
        <v>0</v>
      </c>
      <c r="AH883" s="27">
        <f t="shared" si="82"/>
        <v>0</v>
      </c>
      <c r="AI883" s="27">
        <f t="shared" si="83"/>
        <v>0</v>
      </c>
      <c r="AJ883" s="27">
        <f t="shared" si="84"/>
        <v>9999</v>
      </c>
      <c r="AK883" s="27">
        <f t="shared" si="85"/>
        <v>9999</v>
      </c>
      <c r="AL883" s="27">
        <f t="shared" si="86"/>
        <v>9999</v>
      </c>
      <c r="AM883" s="27">
        <f t="shared" si="87"/>
        <v>9999</v>
      </c>
    </row>
    <row r="884" spans="1:39" ht="35.1" customHeight="1">
      <c r="A884" s="119" t="s">
        <v>1253</v>
      </c>
      <c r="B884" s="119" t="s">
        <v>5044</v>
      </c>
      <c r="C884" s="119" t="s">
        <v>957</v>
      </c>
      <c r="D884" s="119" t="s">
        <v>14</v>
      </c>
      <c r="E884" s="119" t="s">
        <v>12</v>
      </c>
      <c r="F884" s="121">
        <v>2</v>
      </c>
      <c r="G884" s="121">
        <v>0</v>
      </c>
      <c r="H884" s="121">
        <v>3</v>
      </c>
      <c r="I884" s="119"/>
      <c r="J884" s="119" t="s">
        <v>957</v>
      </c>
      <c r="K884" s="119"/>
      <c r="L884" s="119" t="s">
        <v>4516</v>
      </c>
      <c r="M884" s="119" t="s">
        <v>957</v>
      </c>
      <c r="N884" s="119"/>
      <c r="O884" s="119"/>
      <c r="P884" s="119"/>
      <c r="AF884" s="27">
        <f t="shared" si="80"/>
        <v>0</v>
      </c>
      <c r="AG884" s="27">
        <f t="shared" si="81"/>
        <v>0</v>
      </c>
      <c r="AH884" s="27">
        <f t="shared" si="82"/>
        <v>0</v>
      </c>
      <c r="AI884" s="27">
        <f t="shared" si="83"/>
        <v>0</v>
      </c>
      <c r="AJ884" s="27">
        <f t="shared" si="84"/>
        <v>9999</v>
      </c>
      <c r="AK884" s="27">
        <f t="shared" si="85"/>
        <v>9999</v>
      </c>
      <c r="AL884" s="27">
        <f t="shared" si="86"/>
        <v>9999</v>
      </c>
      <c r="AM884" s="27">
        <f t="shared" si="87"/>
        <v>9999</v>
      </c>
    </row>
    <row r="885" spans="1:39" ht="35.1" customHeight="1">
      <c r="A885" s="119" t="s">
        <v>1253</v>
      </c>
      <c r="B885" s="119" t="s">
        <v>5045</v>
      </c>
      <c r="C885" s="119" t="s">
        <v>1263</v>
      </c>
      <c r="D885" s="119" t="s">
        <v>14</v>
      </c>
      <c r="E885" s="119" t="s">
        <v>12</v>
      </c>
      <c r="F885" s="121">
        <v>3</v>
      </c>
      <c r="G885" s="121">
        <v>0</v>
      </c>
      <c r="H885" s="121">
        <v>2</v>
      </c>
      <c r="I885" s="119"/>
      <c r="J885" s="119" t="s">
        <v>1263</v>
      </c>
      <c r="K885" s="119"/>
      <c r="L885" s="119" t="s">
        <v>5046</v>
      </c>
      <c r="M885" s="119" t="s">
        <v>1263</v>
      </c>
      <c r="N885" s="119"/>
      <c r="O885" s="119"/>
      <c r="P885" s="119"/>
      <c r="AF885" s="27">
        <f t="shared" si="80"/>
        <v>0</v>
      </c>
      <c r="AG885" s="27">
        <f t="shared" si="81"/>
        <v>0</v>
      </c>
      <c r="AH885" s="27">
        <f t="shared" si="82"/>
        <v>0</v>
      </c>
      <c r="AI885" s="27">
        <f t="shared" si="83"/>
        <v>0</v>
      </c>
      <c r="AJ885" s="27">
        <f t="shared" si="84"/>
        <v>9999</v>
      </c>
      <c r="AK885" s="27">
        <f t="shared" si="85"/>
        <v>9999</v>
      </c>
      <c r="AL885" s="27">
        <f t="shared" si="86"/>
        <v>9999</v>
      </c>
      <c r="AM885" s="27">
        <f t="shared" si="87"/>
        <v>9999</v>
      </c>
    </row>
    <row r="886" spans="1:39" ht="35.1" customHeight="1">
      <c r="A886" s="119" t="s">
        <v>1253</v>
      </c>
      <c r="B886" s="119" t="s">
        <v>5047</v>
      </c>
      <c r="C886" s="119" t="s">
        <v>1264</v>
      </c>
      <c r="D886" s="119" t="s">
        <v>14</v>
      </c>
      <c r="E886" s="119" t="s">
        <v>12</v>
      </c>
      <c r="F886" s="121">
        <v>4</v>
      </c>
      <c r="G886" s="121">
        <v>0</v>
      </c>
      <c r="H886" s="121">
        <v>2</v>
      </c>
      <c r="I886" s="119"/>
      <c r="J886" s="119" t="s">
        <v>1264</v>
      </c>
      <c r="K886" s="119"/>
      <c r="L886" s="119" t="s">
        <v>5048</v>
      </c>
      <c r="M886" s="119" t="s">
        <v>1264</v>
      </c>
      <c r="N886" s="119" t="s">
        <v>2598</v>
      </c>
      <c r="O886" s="119"/>
      <c r="P886" s="119"/>
      <c r="AF886" s="27">
        <f t="shared" si="80"/>
        <v>0</v>
      </c>
      <c r="AG886" s="27">
        <f t="shared" si="81"/>
        <v>0</v>
      </c>
      <c r="AH886" s="27">
        <f t="shared" si="82"/>
        <v>0</v>
      </c>
      <c r="AI886" s="27">
        <f t="shared" si="83"/>
        <v>0</v>
      </c>
      <c r="AJ886" s="27">
        <f t="shared" si="84"/>
        <v>9999</v>
      </c>
      <c r="AK886" s="27">
        <f t="shared" si="85"/>
        <v>9999</v>
      </c>
      <c r="AL886" s="27">
        <f t="shared" si="86"/>
        <v>9999</v>
      </c>
      <c r="AM886" s="27">
        <f t="shared" si="87"/>
        <v>9999</v>
      </c>
    </row>
    <row r="887" spans="1:39" ht="35.1" customHeight="1">
      <c r="A887" s="119" t="s">
        <v>1253</v>
      </c>
      <c r="B887" s="119" t="s">
        <v>5049</v>
      </c>
      <c r="C887" s="119" t="s">
        <v>5050</v>
      </c>
      <c r="D887" s="119" t="s">
        <v>14</v>
      </c>
      <c r="E887" s="119" t="s">
        <v>3571</v>
      </c>
      <c r="F887" s="121">
        <v>5</v>
      </c>
      <c r="G887" s="121">
        <v>0</v>
      </c>
      <c r="H887" s="121">
        <v>0</v>
      </c>
      <c r="I887" s="119"/>
      <c r="J887" s="119"/>
      <c r="K887" s="119"/>
      <c r="L887" s="119"/>
      <c r="M887" s="119"/>
      <c r="N887" s="119"/>
      <c r="O887" s="119"/>
      <c r="P887" s="119"/>
      <c r="AF887" s="27">
        <f t="shared" si="80"/>
        <v>0</v>
      </c>
      <c r="AG887" s="27">
        <f t="shared" si="81"/>
        <v>0</v>
      </c>
      <c r="AH887" s="27">
        <f t="shared" si="82"/>
        <v>0</v>
      </c>
      <c r="AI887" s="27">
        <f t="shared" si="83"/>
        <v>0</v>
      </c>
      <c r="AJ887" s="27">
        <f t="shared" si="84"/>
        <v>9999</v>
      </c>
      <c r="AK887" s="27">
        <f t="shared" si="85"/>
        <v>9999</v>
      </c>
      <c r="AL887" s="27">
        <f t="shared" si="86"/>
        <v>9999</v>
      </c>
      <c r="AM887" s="27">
        <f t="shared" si="87"/>
        <v>9999</v>
      </c>
    </row>
    <row r="888" spans="1:39" ht="35.1" customHeight="1">
      <c r="A888" s="119" t="s">
        <v>1267</v>
      </c>
      <c r="B888" s="119" t="s">
        <v>5051</v>
      </c>
      <c r="C888" s="119" t="s">
        <v>1279</v>
      </c>
      <c r="D888" s="119" t="s">
        <v>19</v>
      </c>
      <c r="E888" s="119" t="s">
        <v>12</v>
      </c>
      <c r="F888" s="121">
        <v>1</v>
      </c>
      <c r="G888" s="121">
        <v>3</v>
      </c>
      <c r="H888" s="121">
        <v>0</v>
      </c>
      <c r="I888" s="119" t="s">
        <v>1279</v>
      </c>
      <c r="J888" s="119"/>
      <c r="K888" s="119" t="s">
        <v>3842</v>
      </c>
      <c r="L888" s="119"/>
      <c r="M888" s="119" t="s">
        <v>1279</v>
      </c>
      <c r="N888" s="119"/>
      <c r="O888" s="119"/>
      <c r="P888" s="119"/>
      <c r="AF888" s="27">
        <f t="shared" si="80"/>
        <v>0</v>
      </c>
      <c r="AG888" s="27">
        <f t="shared" si="81"/>
        <v>0</v>
      </c>
      <c r="AH888" s="27">
        <f t="shared" si="82"/>
        <v>0</v>
      </c>
      <c r="AI888" s="27">
        <f t="shared" si="83"/>
        <v>0</v>
      </c>
      <c r="AJ888" s="27">
        <f t="shared" si="84"/>
        <v>9999</v>
      </c>
      <c r="AK888" s="27">
        <f t="shared" si="85"/>
        <v>9999</v>
      </c>
      <c r="AL888" s="27">
        <f t="shared" si="86"/>
        <v>9999</v>
      </c>
      <c r="AM888" s="27">
        <f t="shared" si="87"/>
        <v>9999</v>
      </c>
    </row>
    <row r="889" spans="1:39" ht="35.1" customHeight="1">
      <c r="A889" s="119" t="s">
        <v>1267</v>
      </c>
      <c r="B889" s="119" t="s">
        <v>5052</v>
      </c>
      <c r="C889" s="119" t="s">
        <v>1062</v>
      </c>
      <c r="D889" s="119" t="s">
        <v>19</v>
      </c>
      <c r="E889" s="119" t="s">
        <v>12</v>
      </c>
      <c r="F889" s="121">
        <v>2</v>
      </c>
      <c r="G889" s="121">
        <v>3</v>
      </c>
      <c r="H889" s="121">
        <v>0</v>
      </c>
      <c r="I889" s="119" t="s">
        <v>1062</v>
      </c>
      <c r="J889" s="119"/>
      <c r="K889" s="119" t="s">
        <v>4668</v>
      </c>
      <c r="L889" s="119"/>
      <c r="M889" s="119" t="s">
        <v>1062</v>
      </c>
      <c r="N889" s="119"/>
      <c r="O889" s="119"/>
      <c r="P889" s="119"/>
      <c r="AF889" s="27">
        <f t="shared" si="80"/>
        <v>0</v>
      </c>
      <c r="AG889" s="27">
        <f t="shared" si="81"/>
        <v>0</v>
      </c>
      <c r="AH889" s="27">
        <f t="shared" si="82"/>
        <v>0</v>
      </c>
      <c r="AI889" s="27">
        <f t="shared" si="83"/>
        <v>0</v>
      </c>
      <c r="AJ889" s="27">
        <f t="shared" si="84"/>
        <v>9999</v>
      </c>
      <c r="AK889" s="27">
        <f t="shared" si="85"/>
        <v>9999</v>
      </c>
      <c r="AL889" s="27">
        <f t="shared" si="86"/>
        <v>9999</v>
      </c>
      <c r="AM889" s="27">
        <f t="shared" si="87"/>
        <v>9999</v>
      </c>
    </row>
    <row r="890" spans="1:39" ht="35.1" customHeight="1">
      <c r="A890" s="119" t="s">
        <v>1267</v>
      </c>
      <c r="B890" s="119" t="s">
        <v>5053</v>
      </c>
      <c r="C890" s="119" t="s">
        <v>5054</v>
      </c>
      <c r="D890" s="119" t="s">
        <v>19</v>
      </c>
      <c r="E890" s="119" t="s">
        <v>12</v>
      </c>
      <c r="F890" s="121">
        <v>3</v>
      </c>
      <c r="G890" s="121">
        <v>2</v>
      </c>
      <c r="H890" s="121">
        <v>0</v>
      </c>
      <c r="I890" s="119" t="s">
        <v>5054</v>
      </c>
      <c r="J890" s="119"/>
      <c r="K890" s="119" t="s">
        <v>5055</v>
      </c>
      <c r="L890" s="119"/>
      <c r="M890" s="119" t="s">
        <v>5054</v>
      </c>
      <c r="N890" s="119"/>
      <c r="O890" s="119"/>
      <c r="P890" s="119"/>
      <c r="AF890" s="27">
        <f t="shared" si="80"/>
        <v>0</v>
      </c>
      <c r="AG890" s="27">
        <f t="shared" si="81"/>
        <v>0</v>
      </c>
      <c r="AH890" s="27">
        <f t="shared" si="82"/>
        <v>0</v>
      </c>
      <c r="AI890" s="27">
        <f t="shared" si="83"/>
        <v>0</v>
      </c>
      <c r="AJ890" s="27">
        <f t="shared" si="84"/>
        <v>9999</v>
      </c>
      <c r="AK890" s="27">
        <f t="shared" si="85"/>
        <v>9999</v>
      </c>
      <c r="AL890" s="27">
        <f t="shared" si="86"/>
        <v>9999</v>
      </c>
      <c r="AM890" s="27">
        <f t="shared" si="87"/>
        <v>9999</v>
      </c>
    </row>
    <row r="891" spans="1:39" ht="35.1" customHeight="1">
      <c r="A891" s="119" t="s">
        <v>1267</v>
      </c>
      <c r="B891" s="119" t="s">
        <v>5056</v>
      </c>
      <c r="C891" s="119" t="s">
        <v>5057</v>
      </c>
      <c r="D891" s="119" t="s">
        <v>19</v>
      </c>
      <c r="E891" s="119" t="s">
        <v>12</v>
      </c>
      <c r="F891" s="121">
        <v>4</v>
      </c>
      <c r="G891" s="121">
        <v>2</v>
      </c>
      <c r="H891" s="121">
        <v>0</v>
      </c>
      <c r="I891" s="119" t="s">
        <v>5057</v>
      </c>
      <c r="J891" s="119"/>
      <c r="K891" s="119" t="s">
        <v>5058</v>
      </c>
      <c r="L891" s="119"/>
      <c r="M891" s="119" t="s">
        <v>5057</v>
      </c>
      <c r="N891" s="119" t="s">
        <v>5059</v>
      </c>
      <c r="O891" s="119" t="s">
        <v>393</v>
      </c>
      <c r="P891" s="119" t="s">
        <v>803</v>
      </c>
      <c r="AF891" s="27">
        <f t="shared" si="80"/>
        <v>0</v>
      </c>
      <c r="AG891" s="27">
        <f t="shared" si="81"/>
        <v>0</v>
      </c>
      <c r="AH891" s="27">
        <f t="shared" si="82"/>
        <v>0</v>
      </c>
      <c r="AI891" s="27">
        <f t="shared" si="83"/>
        <v>0</v>
      </c>
      <c r="AJ891" s="27">
        <f t="shared" si="84"/>
        <v>9999</v>
      </c>
      <c r="AK891" s="27">
        <f t="shared" si="85"/>
        <v>9999</v>
      </c>
      <c r="AL891" s="27">
        <f t="shared" si="86"/>
        <v>9999</v>
      </c>
      <c r="AM891" s="27">
        <f t="shared" si="87"/>
        <v>9999</v>
      </c>
    </row>
    <row r="892" spans="1:39" ht="35.1" customHeight="1">
      <c r="A892" s="119" t="s">
        <v>1267</v>
      </c>
      <c r="B892" s="119" t="s">
        <v>5060</v>
      </c>
      <c r="C892" s="119" t="s">
        <v>5061</v>
      </c>
      <c r="D892" s="119" t="s">
        <v>19</v>
      </c>
      <c r="E892" s="119" t="s">
        <v>3571</v>
      </c>
      <c r="F892" s="121">
        <v>5</v>
      </c>
      <c r="G892" s="121">
        <v>0</v>
      </c>
      <c r="H892" s="121">
        <v>0</v>
      </c>
      <c r="I892" s="119"/>
      <c r="J892" s="119"/>
      <c r="K892" s="119"/>
      <c r="L892" s="119"/>
      <c r="M892" s="119"/>
      <c r="N892" s="119"/>
      <c r="O892" s="119"/>
      <c r="P892" s="119"/>
      <c r="AF892" s="27">
        <f t="shared" ref="AF892:AF955" si="88">IF(AND($A892=$B$20,$D892="PRO",$E892="POS"),IF(SUMPRODUCT(--($M892:$AE892&lt;&gt;""),--(((ISNUMBER(SEARCH($M892:$AE892,$B$5)))+(ISNUMBER(SEARCH(SUBSTITUTE($M892:$AE892," ",""),SUBSTITUTE($B$5," ","")))))&gt;0))&gt;0,$G892,0),0)</f>
        <v>0</v>
      </c>
      <c r="AG892" s="27">
        <f t="shared" ref="AG892:AG955" si="89">IF(AND($A892=$B$20,$D892="PRO",$E892="POS"),IF(SUMPRODUCT(--($M892:$AE892&lt;&gt;""),--(((ISNUMBER(SEARCH($M892:$AE892,$B$5&amp;" "&amp;$B$10)))+(ISNUMBER(SEARCH(SUBSTITUTE($M892:$AE892," ",""),SUBSTITUTE($B$5&amp;" "&amp;$B$10," ","")))))&gt;0))&gt;0,$G892,0),0)</f>
        <v>0</v>
      </c>
      <c r="AH892" s="27">
        <f t="shared" ref="AH892:AH955" si="90">IF(AND($A892=$B$20,$D892="CFA",$E892="POS"),IF(SUMPRODUCT(--($M892:$AE892&lt;&gt;""),--(((ISNUMBER(SEARCH($M892:$AE892,$D$5)))+(ISNUMBER(SEARCH(SUBSTITUTE($M892:$AE892," ",""),SUBSTITUTE($D$5," ","")))))&gt;0))&gt;0,$H892,0),0)</f>
        <v>0</v>
      </c>
      <c r="AI892" s="27">
        <f t="shared" ref="AI892:AI955" si="91">IF(AND($A892=$B$20,$D892="CFA",$E892="POS"),IF(SUMPRODUCT(--($M892:$AE892&lt;&gt;""),--(((ISNUMBER(SEARCH($M892:$AE892,$D$5&amp;" "&amp;$D$10)))+(ISNUMBER(SEARCH(SUBSTITUTE($M892:$AE892," ",""),SUBSTITUTE($D$5&amp;" "&amp;$D$10," ","")))))&gt;0))&gt;0,$H892,0),0)</f>
        <v>0</v>
      </c>
      <c r="AJ892" s="27">
        <f t="shared" ref="AJ892:AJ955" si="92">IF(AND($A892=$B$20,$D892="PRO",$E892="POS",$AF892=0),$F892,9999)</f>
        <v>9999</v>
      </c>
      <c r="AK892" s="27">
        <f t="shared" ref="AK892:AK955" si="93">IF(AND($A892=$B$20,$D892="PRO",$E892="POS",$AG892=0),$F892,9999)</f>
        <v>9999</v>
      </c>
      <c r="AL892" s="27">
        <f t="shared" ref="AL892:AL955" si="94">IF(AND($A892=$B$20,$D892="CFA",$E892="POS",$AH892=0),$F892,9999)</f>
        <v>9999</v>
      </c>
      <c r="AM892" s="27">
        <f t="shared" ref="AM892:AM955" si="95">IF(AND($A892=$B$20,$D892="CFA",$E892="POS",$AI892=0),$F892,9999)</f>
        <v>9999</v>
      </c>
    </row>
    <row r="893" spans="1:39" ht="35.1" customHeight="1">
      <c r="A893" s="119" t="s">
        <v>1267</v>
      </c>
      <c r="B893" s="119" t="s">
        <v>5062</v>
      </c>
      <c r="C893" s="119" t="s">
        <v>60</v>
      </c>
      <c r="D893" s="119" t="s">
        <v>14</v>
      </c>
      <c r="E893" s="119" t="s">
        <v>12</v>
      </c>
      <c r="F893" s="121">
        <v>1</v>
      </c>
      <c r="G893" s="121">
        <v>0</v>
      </c>
      <c r="H893" s="121">
        <v>3</v>
      </c>
      <c r="I893" s="119"/>
      <c r="J893" s="119" t="s">
        <v>60</v>
      </c>
      <c r="K893" s="119"/>
      <c r="L893" s="119" t="s">
        <v>3854</v>
      </c>
      <c r="M893" s="119" t="s">
        <v>60</v>
      </c>
      <c r="N893" s="119"/>
      <c r="O893" s="119"/>
      <c r="P893" s="119"/>
      <c r="AF893" s="27">
        <f t="shared" si="88"/>
        <v>0</v>
      </c>
      <c r="AG893" s="27">
        <f t="shared" si="89"/>
        <v>0</v>
      </c>
      <c r="AH893" s="27">
        <f t="shared" si="90"/>
        <v>0</v>
      </c>
      <c r="AI893" s="27">
        <f t="shared" si="91"/>
        <v>0</v>
      </c>
      <c r="AJ893" s="27">
        <f t="shared" si="92"/>
        <v>9999</v>
      </c>
      <c r="AK893" s="27">
        <f t="shared" si="93"/>
        <v>9999</v>
      </c>
      <c r="AL893" s="27">
        <f t="shared" si="94"/>
        <v>9999</v>
      </c>
      <c r="AM893" s="27">
        <f t="shared" si="95"/>
        <v>9999</v>
      </c>
    </row>
    <row r="894" spans="1:39" ht="35.1" customHeight="1">
      <c r="A894" s="119" t="s">
        <v>1267</v>
      </c>
      <c r="B894" s="119" t="s">
        <v>5063</v>
      </c>
      <c r="C894" s="119" t="s">
        <v>1276</v>
      </c>
      <c r="D894" s="119" t="s">
        <v>14</v>
      </c>
      <c r="E894" s="119" t="s">
        <v>12</v>
      </c>
      <c r="F894" s="121">
        <v>2</v>
      </c>
      <c r="G894" s="121">
        <v>0</v>
      </c>
      <c r="H894" s="121">
        <v>3</v>
      </c>
      <c r="I894" s="119"/>
      <c r="J894" s="119" t="s">
        <v>1276</v>
      </c>
      <c r="K894" s="119"/>
      <c r="L894" s="119" t="s">
        <v>5064</v>
      </c>
      <c r="M894" s="119" t="s">
        <v>1276</v>
      </c>
      <c r="N894" s="119"/>
      <c r="O894" s="119"/>
      <c r="P894" s="119"/>
      <c r="AF894" s="27">
        <f t="shared" si="88"/>
        <v>0</v>
      </c>
      <c r="AG894" s="27">
        <f t="shared" si="89"/>
        <v>0</v>
      </c>
      <c r="AH894" s="27">
        <f t="shared" si="90"/>
        <v>0</v>
      </c>
      <c r="AI894" s="27">
        <f t="shared" si="91"/>
        <v>0</v>
      </c>
      <c r="AJ894" s="27">
        <f t="shared" si="92"/>
        <v>9999</v>
      </c>
      <c r="AK894" s="27">
        <f t="shared" si="93"/>
        <v>9999</v>
      </c>
      <c r="AL894" s="27">
        <f t="shared" si="94"/>
        <v>9999</v>
      </c>
      <c r="AM894" s="27">
        <f t="shared" si="95"/>
        <v>9999</v>
      </c>
    </row>
    <row r="895" spans="1:39" ht="35.1" customHeight="1">
      <c r="A895" s="119" t="s">
        <v>1267</v>
      </c>
      <c r="B895" s="119" t="s">
        <v>5065</v>
      </c>
      <c r="C895" s="119" t="s">
        <v>1277</v>
      </c>
      <c r="D895" s="119" t="s">
        <v>14</v>
      </c>
      <c r="E895" s="119" t="s">
        <v>12</v>
      </c>
      <c r="F895" s="121">
        <v>3</v>
      </c>
      <c r="G895" s="121">
        <v>0</v>
      </c>
      <c r="H895" s="121">
        <v>2</v>
      </c>
      <c r="I895" s="119"/>
      <c r="J895" s="119" t="s">
        <v>1277</v>
      </c>
      <c r="K895" s="119"/>
      <c r="L895" s="119" t="s">
        <v>5066</v>
      </c>
      <c r="M895" s="119" t="s">
        <v>1277</v>
      </c>
      <c r="N895" s="119"/>
      <c r="O895" s="119"/>
      <c r="P895" s="119"/>
      <c r="AF895" s="27">
        <f t="shared" si="88"/>
        <v>0</v>
      </c>
      <c r="AG895" s="27">
        <f t="shared" si="89"/>
        <v>0</v>
      </c>
      <c r="AH895" s="27">
        <f t="shared" si="90"/>
        <v>0</v>
      </c>
      <c r="AI895" s="27">
        <f t="shared" si="91"/>
        <v>0</v>
      </c>
      <c r="AJ895" s="27">
        <f t="shared" si="92"/>
        <v>9999</v>
      </c>
      <c r="AK895" s="27">
        <f t="shared" si="93"/>
        <v>9999</v>
      </c>
      <c r="AL895" s="27">
        <f t="shared" si="94"/>
        <v>9999</v>
      </c>
      <c r="AM895" s="27">
        <f t="shared" si="95"/>
        <v>9999</v>
      </c>
    </row>
    <row r="896" spans="1:39" ht="35.1" customHeight="1">
      <c r="A896" s="119" t="s">
        <v>1267</v>
      </c>
      <c r="B896" s="119" t="s">
        <v>5067</v>
      </c>
      <c r="C896" s="119" t="s">
        <v>1278</v>
      </c>
      <c r="D896" s="119" t="s">
        <v>14</v>
      </c>
      <c r="E896" s="119" t="s">
        <v>12</v>
      </c>
      <c r="F896" s="121">
        <v>4</v>
      </c>
      <c r="G896" s="121">
        <v>0</v>
      </c>
      <c r="H896" s="121">
        <v>2</v>
      </c>
      <c r="I896" s="119"/>
      <c r="J896" s="119" t="s">
        <v>1278</v>
      </c>
      <c r="K896" s="119"/>
      <c r="L896" s="119" t="s">
        <v>5068</v>
      </c>
      <c r="M896" s="119" t="s">
        <v>1278</v>
      </c>
      <c r="N896" s="119" t="s">
        <v>1762</v>
      </c>
      <c r="O896" s="119" t="s">
        <v>5069</v>
      </c>
      <c r="P896" s="119"/>
      <c r="AF896" s="27">
        <f t="shared" si="88"/>
        <v>0</v>
      </c>
      <c r="AG896" s="27">
        <f t="shared" si="89"/>
        <v>0</v>
      </c>
      <c r="AH896" s="27">
        <f t="shared" si="90"/>
        <v>0</v>
      </c>
      <c r="AI896" s="27">
        <f t="shared" si="91"/>
        <v>0</v>
      </c>
      <c r="AJ896" s="27">
        <f t="shared" si="92"/>
        <v>9999</v>
      </c>
      <c r="AK896" s="27">
        <f t="shared" si="93"/>
        <v>9999</v>
      </c>
      <c r="AL896" s="27">
        <f t="shared" si="94"/>
        <v>9999</v>
      </c>
      <c r="AM896" s="27">
        <f t="shared" si="95"/>
        <v>9999</v>
      </c>
    </row>
    <row r="897" spans="1:39" ht="35.1" customHeight="1">
      <c r="A897" s="119" t="s">
        <v>1267</v>
      </c>
      <c r="B897" s="119" t="s">
        <v>5070</v>
      </c>
      <c r="C897" s="119" t="s">
        <v>5071</v>
      </c>
      <c r="D897" s="119" t="s">
        <v>14</v>
      </c>
      <c r="E897" s="119" t="s">
        <v>3571</v>
      </c>
      <c r="F897" s="121">
        <v>5</v>
      </c>
      <c r="G897" s="121">
        <v>0</v>
      </c>
      <c r="H897" s="121">
        <v>0</v>
      </c>
      <c r="I897" s="119"/>
      <c r="J897" s="119"/>
      <c r="K897" s="119"/>
      <c r="L897" s="119"/>
      <c r="M897" s="119"/>
      <c r="N897" s="119"/>
      <c r="O897" s="119"/>
      <c r="P897" s="119"/>
      <c r="AF897" s="27">
        <f t="shared" si="88"/>
        <v>0</v>
      </c>
      <c r="AG897" s="27">
        <f t="shared" si="89"/>
        <v>0</v>
      </c>
      <c r="AH897" s="27">
        <f t="shared" si="90"/>
        <v>0</v>
      </c>
      <c r="AI897" s="27">
        <f t="shared" si="91"/>
        <v>0</v>
      </c>
      <c r="AJ897" s="27">
        <f t="shared" si="92"/>
        <v>9999</v>
      </c>
      <c r="AK897" s="27">
        <f t="shared" si="93"/>
        <v>9999</v>
      </c>
      <c r="AL897" s="27">
        <f t="shared" si="94"/>
        <v>9999</v>
      </c>
      <c r="AM897" s="27">
        <f t="shared" si="95"/>
        <v>9999</v>
      </c>
    </row>
    <row r="898" spans="1:39" ht="35.1" customHeight="1">
      <c r="A898" s="119" t="s">
        <v>1280</v>
      </c>
      <c r="B898" s="119" t="s">
        <v>5072</v>
      </c>
      <c r="C898" s="119" t="s">
        <v>890</v>
      </c>
      <c r="D898" s="119" t="s">
        <v>19</v>
      </c>
      <c r="E898" s="119" t="s">
        <v>12</v>
      </c>
      <c r="F898" s="121">
        <v>1</v>
      </c>
      <c r="G898" s="121">
        <v>3</v>
      </c>
      <c r="H898" s="121">
        <v>0</v>
      </c>
      <c r="I898" s="119" t="s">
        <v>890</v>
      </c>
      <c r="J898" s="119"/>
      <c r="K898" s="119" t="s">
        <v>5073</v>
      </c>
      <c r="L898" s="119"/>
      <c r="M898" s="119" t="s">
        <v>890</v>
      </c>
      <c r="N898" s="119"/>
      <c r="O898" s="119"/>
      <c r="P898" s="119"/>
      <c r="AF898" s="27">
        <f t="shared" si="88"/>
        <v>0</v>
      </c>
      <c r="AG898" s="27">
        <f t="shared" si="89"/>
        <v>0</v>
      </c>
      <c r="AH898" s="27">
        <f t="shared" si="90"/>
        <v>0</v>
      </c>
      <c r="AI898" s="27">
        <f t="shared" si="91"/>
        <v>0</v>
      </c>
      <c r="AJ898" s="27">
        <f t="shared" si="92"/>
        <v>9999</v>
      </c>
      <c r="AK898" s="27">
        <f t="shared" si="93"/>
        <v>9999</v>
      </c>
      <c r="AL898" s="27">
        <f t="shared" si="94"/>
        <v>9999</v>
      </c>
      <c r="AM898" s="27">
        <f t="shared" si="95"/>
        <v>9999</v>
      </c>
    </row>
    <row r="899" spans="1:39" ht="35.1" customHeight="1">
      <c r="A899" s="119" t="s">
        <v>1280</v>
      </c>
      <c r="B899" s="119" t="s">
        <v>5074</v>
      </c>
      <c r="C899" s="119" t="s">
        <v>1290</v>
      </c>
      <c r="D899" s="119" t="s">
        <v>19</v>
      </c>
      <c r="E899" s="119" t="s">
        <v>12</v>
      </c>
      <c r="F899" s="121">
        <v>2</v>
      </c>
      <c r="G899" s="121">
        <v>3</v>
      </c>
      <c r="H899" s="121">
        <v>0</v>
      </c>
      <c r="I899" s="119" t="s">
        <v>1290</v>
      </c>
      <c r="J899" s="119"/>
      <c r="K899" s="119" t="s">
        <v>3864</v>
      </c>
      <c r="L899" s="119"/>
      <c r="M899" s="119" t="s">
        <v>1290</v>
      </c>
      <c r="N899" s="119" t="s">
        <v>3865</v>
      </c>
      <c r="O899" s="119"/>
      <c r="P899" s="119"/>
      <c r="AF899" s="27">
        <f t="shared" si="88"/>
        <v>0</v>
      </c>
      <c r="AG899" s="27">
        <f t="shared" si="89"/>
        <v>0</v>
      </c>
      <c r="AH899" s="27">
        <f t="shared" si="90"/>
        <v>0</v>
      </c>
      <c r="AI899" s="27">
        <f t="shared" si="91"/>
        <v>0</v>
      </c>
      <c r="AJ899" s="27">
        <f t="shared" si="92"/>
        <v>9999</v>
      </c>
      <c r="AK899" s="27">
        <f t="shared" si="93"/>
        <v>9999</v>
      </c>
      <c r="AL899" s="27">
        <f t="shared" si="94"/>
        <v>9999</v>
      </c>
      <c r="AM899" s="27">
        <f t="shared" si="95"/>
        <v>9999</v>
      </c>
    </row>
    <row r="900" spans="1:39" ht="35.1" customHeight="1">
      <c r="A900" s="119" t="s">
        <v>1280</v>
      </c>
      <c r="B900" s="119" t="s">
        <v>5075</v>
      </c>
      <c r="C900" s="119" t="s">
        <v>575</v>
      </c>
      <c r="D900" s="119" t="s">
        <v>19</v>
      </c>
      <c r="E900" s="119" t="s">
        <v>12</v>
      </c>
      <c r="F900" s="121">
        <v>3</v>
      </c>
      <c r="G900" s="121">
        <v>2</v>
      </c>
      <c r="H900" s="121">
        <v>0</v>
      </c>
      <c r="I900" s="119" t="s">
        <v>575</v>
      </c>
      <c r="J900" s="119"/>
      <c r="K900" s="119" t="s">
        <v>3861</v>
      </c>
      <c r="L900" s="119"/>
      <c r="M900" s="119" t="s">
        <v>575</v>
      </c>
      <c r="N900" s="119" t="s">
        <v>3862</v>
      </c>
      <c r="O900" s="119" t="s">
        <v>3615</v>
      </c>
      <c r="P900" s="119" t="s">
        <v>3616</v>
      </c>
      <c r="AF900" s="27">
        <f t="shared" si="88"/>
        <v>0</v>
      </c>
      <c r="AG900" s="27">
        <f t="shared" si="89"/>
        <v>0</v>
      </c>
      <c r="AH900" s="27">
        <f t="shared" si="90"/>
        <v>0</v>
      </c>
      <c r="AI900" s="27">
        <f t="shared" si="91"/>
        <v>0</v>
      </c>
      <c r="AJ900" s="27">
        <f t="shared" si="92"/>
        <v>9999</v>
      </c>
      <c r="AK900" s="27">
        <f t="shared" si="93"/>
        <v>9999</v>
      </c>
      <c r="AL900" s="27">
        <f t="shared" si="94"/>
        <v>9999</v>
      </c>
      <c r="AM900" s="27">
        <f t="shared" si="95"/>
        <v>9999</v>
      </c>
    </row>
    <row r="901" spans="1:39" ht="35.1" customHeight="1">
      <c r="A901" s="119" t="s">
        <v>1280</v>
      </c>
      <c r="B901" s="119" t="s">
        <v>5076</v>
      </c>
      <c r="C901" s="119" t="s">
        <v>2166</v>
      </c>
      <c r="D901" s="119" t="s">
        <v>19</v>
      </c>
      <c r="E901" s="119" t="s">
        <v>12</v>
      </c>
      <c r="F901" s="121">
        <v>4</v>
      </c>
      <c r="G901" s="121">
        <v>2</v>
      </c>
      <c r="H901" s="121">
        <v>0</v>
      </c>
      <c r="I901" s="119" t="s">
        <v>2166</v>
      </c>
      <c r="J901" s="119"/>
      <c r="K901" s="119" t="s">
        <v>3771</v>
      </c>
      <c r="L901" s="119"/>
      <c r="M901" s="119" t="s">
        <v>2166</v>
      </c>
      <c r="N901" s="119" t="s">
        <v>3772</v>
      </c>
      <c r="O901" s="119" t="s">
        <v>3751</v>
      </c>
      <c r="P901" s="119"/>
      <c r="AF901" s="27">
        <f t="shared" si="88"/>
        <v>0</v>
      </c>
      <c r="AG901" s="27">
        <f t="shared" si="89"/>
        <v>0</v>
      </c>
      <c r="AH901" s="27">
        <f t="shared" si="90"/>
        <v>0</v>
      </c>
      <c r="AI901" s="27">
        <f t="shared" si="91"/>
        <v>0</v>
      </c>
      <c r="AJ901" s="27">
        <f t="shared" si="92"/>
        <v>9999</v>
      </c>
      <c r="AK901" s="27">
        <f t="shared" si="93"/>
        <v>9999</v>
      </c>
      <c r="AL901" s="27">
        <f t="shared" si="94"/>
        <v>9999</v>
      </c>
      <c r="AM901" s="27">
        <f t="shared" si="95"/>
        <v>9999</v>
      </c>
    </row>
    <row r="902" spans="1:39" ht="35.1" customHeight="1">
      <c r="A902" s="119" t="s">
        <v>1280</v>
      </c>
      <c r="B902" s="119" t="s">
        <v>5077</v>
      </c>
      <c r="C902" s="119" t="s">
        <v>5078</v>
      </c>
      <c r="D902" s="119" t="s">
        <v>19</v>
      </c>
      <c r="E902" s="119" t="s">
        <v>3571</v>
      </c>
      <c r="F902" s="121">
        <v>5</v>
      </c>
      <c r="G902" s="121">
        <v>0</v>
      </c>
      <c r="H902" s="121">
        <v>0</v>
      </c>
      <c r="I902" s="119"/>
      <c r="J902" s="119"/>
      <c r="K902" s="119"/>
      <c r="L902" s="119"/>
      <c r="M902" s="119"/>
      <c r="N902" s="119"/>
      <c r="O902" s="119"/>
      <c r="P902" s="119"/>
      <c r="AF902" s="27">
        <f t="shared" si="88"/>
        <v>0</v>
      </c>
      <c r="AG902" s="27">
        <f t="shared" si="89"/>
        <v>0</v>
      </c>
      <c r="AH902" s="27">
        <f t="shared" si="90"/>
        <v>0</v>
      </c>
      <c r="AI902" s="27">
        <f t="shared" si="91"/>
        <v>0</v>
      </c>
      <c r="AJ902" s="27">
        <f t="shared" si="92"/>
        <v>9999</v>
      </c>
      <c r="AK902" s="27">
        <f t="shared" si="93"/>
        <v>9999</v>
      </c>
      <c r="AL902" s="27">
        <f t="shared" si="94"/>
        <v>9999</v>
      </c>
      <c r="AM902" s="27">
        <f t="shared" si="95"/>
        <v>9999</v>
      </c>
    </row>
    <row r="903" spans="1:39" ht="35.1" customHeight="1">
      <c r="A903" s="119" t="s">
        <v>1280</v>
      </c>
      <c r="B903" s="119" t="s">
        <v>5079</v>
      </c>
      <c r="C903" s="119" t="s">
        <v>482</v>
      </c>
      <c r="D903" s="119" t="s">
        <v>14</v>
      </c>
      <c r="E903" s="119" t="s">
        <v>12</v>
      </c>
      <c r="F903" s="121">
        <v>1</v>
      </c>
      <c r="G903" s="121">
        <v>0</v>
      </c>
      <c r="H903" s="121">
        <v>3</v>
      </c>
      <c r="I903" s="119"/>
      <c r="J903" s="119" t="s">
        <v>482</v>
      </c>
      <c r="K903" s="119"/>
      <c r="L903" s="119" t="s">
        <v>5080</v>
      </c>
      <c r="M903" s="119" t="s">
        <v>482</v>
      </c>
      <c r="N903" s="119"/>
      <c r="O903" s="119"/>
      <c r="P903" s="119"/>
      <c r="AF903" s="27">
        <f t="shared" si="88"/>
        <v>0</v>
      </c>
      <c r="AG903" s="27">
        <f t="shared" si="89"/>
        <v>0</v>
      </c>
      <c r="AH903" s="27">
        <f t="shared" si="90"/>
        <v>0</v>
      </c>
      <c r="AI903" s="27">
        <f t="shared" si="91"/>
        <v>0</v>
      </c>
      <c r="AJ903" s="27">
        <f t="shared" si="92"/>
        <v>9999</v>
      </c>
      <c r="AK903" s="27">
        <f t="shared" si="93"/>
        <v>9999</v>
      </c>
      <c r="AL903" s="27">
        <f t="shared" si="94"/>
        <v>9999</v>
      </c>
      <c r="AM903" s="27">
        <f t="shared" si="95"/>
        <v>9999</v>
      </c>
    </row>
    <row r="904" spans="1:39" ht="35.1" customHeight="1">
      <c r="A904" s="119" t="s">
        <v>1280</v>
      </c>
      <c r="B904" s="119" t="s">
        <v>5081</v>
      </c>
      <c r="C904" s="119" t="s">
        <v>1289</v>
      </c>
      <c r="D904" s="119" t="s">
        <v>14</v>
      </c>
      <c r="E904" s="119" t="s">
        <v>12</v>
      </c>
      <c r="F904" s="121">
        <v>2</v>
      </c>
      <c r="G904" s="121">
        <v>0</v>
      </c>
      <c r="H904" s="121">
        <v>3</v>
      </c>
      <c r="I904" s="119"/>
      <c r="J904" s="119" t="s">
        <v>1289</v>
      </c>
      <c r="K904" s="119"/>
      <c r="L904" s="119" t="s">
        <v>5082</v>
      </c>
      <c r="M904" s="119" t="s">
        <v>1289</v>
      </c>
      <c r="N904" s="119" t="s">
        <v>5083</v>
      </c>
      <c r="O904" s="119"/>
      <c r="P904" s="119"/>
      <c r="AF904" s="27">
        <f t="shared" si="88"/>
        <v>0</v>
      </c>
      <c r="AG904" s="27">
        <f t="shared" si="89"/>
        <v>0</v>
      </c>
      <c r="AH904" s="27">
        <f t="shared" si="90"/>
        <v>0</v>
      </c>
      <c r="AI904" s="27">
        <f t="shared" si="91"/>
        <v>0</v>
      </c>
      <c r="AJ904" s="27">
        <f t="shared" si="92"/>
        <v>9999</v>
      </c>
      <c r="AK904" s="27">
        <f t="shared" si="93"/>
        <v>9999</v>
      </c>
      <c r="AL904" s="27">
        <f t="shared" si="94"/>
        <v>9999</v>
      </c>
      <c r="AM904" s="27">
        <f t="shared" si="95"/>
        <v>9999</v>
      </c>
    </row>
    <row r="905" spans="1:39" ht="35.1" customHeight="1">
      <c r="A905" s="119" t="s">
        <v>1280</v>
      </c>
      <c r="B905" s="119" t="s">
        <v>5084</v>
      </c>
      <c r="C905" s="119" t="s">
        <v>651</v>
      </c>
      <c r="D905" s="119" t="s">
        <v>14</v>
      </c>
      <c r="E905" s="119" t="s">
        <v>12</v>
      </c>
      <c r="F905" s="121">
        <v>3</v>
      </c>
      <c r="G905" s="121">
        <v>0</v>
      </c>
      <c r="H905" s="121">
        <v>2</v>
      </c>
      <c r="I905" s="119"/>
      <c r="J905" s="119" t="s">
        <v>651</v>
      </c>
      <c r="K905" s="119"/>
      <c r="L905" s="119" t="s">
        <v>3997</v>
      </c>
      <c r="M905" s="119" t="s">
        <v>651</v>
      </c>
      <c r="N905" s="119"/>
      <c r="O905" s="119"/>
      <c r="P905" s="119"/>
      <c r="AF905" s="27">
        <f t="shared" si="88"/>
        <v>0</v>
      </c>
      <c r="AG905" s="27">
        <f t="shared" si="89"/>
        <v>0</v>
      </c>
      <c r="AH905" s="27">
        <f t="shared" si="90"/>
        <v>0</v>
      </c>
      <c r="AI905" s="27">
        <f t="shared" si="91"/>
        <v>0</v>
      </c>
      <c r="AJ905" s="27">
        <f t="shared" si="92"/>
        <v>9999</v>
      </c>
      <c r="AK905" s="27">
        <f t="shared" si="93"/>
        <v>9999</v>
      </c>
      <c r="AL905" s="27">
        <f t="shared" si="94"/>
        <v>9999</v>
      </c>
      <c r="AM905" s="27">
        <f t="shared" si="95"/>
        <v>9999</v>
      </c>
    </row>
    <row r="906" spans="1:39" ht="35.1" customHeight="1">
      <c r="A906" s="119" t="s">
        <v>1280</v>
      </c>
      <c r="B906" s="119" t="s">
        <v>5085</v>
      </c>
      <c r="C906" s="119" t="s">
        <v>69</v>
      </c>
      <c r="D906" s="119" t="s">
        <v>14</v>
      </c>
      <c r="E906" s="119" t="s">
        <v>12</v>
      </c>
      <c r="F906" s="121">
        <v>4</v>
      </c>
      <c r="G906" s="121">
        <v>0</v>
      </c>
      <c r="H906" s="121">
        <v>2</v>
      </c>
      <c r="I906" s="119"/>
      <c r="J906" s="119" t="s">
        <v>69</v>
      </c>
      <c r="K906" s="119"/>
      <c r="L906" s="119" t="s">
        <v>3717</v>
      </c>
      <c r="M906" s="119" t="s">
        <v>69</v>
      </c>
      <c r="N906" s="119"/>
      <c r="O906" s="119"/>
      <c r="P906" s="119"/>
      <c r="AF906" s="27">
        <f t="shared" si="88"/>
        <v>0</v>
      </c>
      <c r="AG906" s="27">
        <f t="shared" si="89"/>
        <v>0</v>
      </c>
      <c r="AH906" s="27">
        <f t="shared" si="90"/>
        <v>0</v>
      </c>
      <c r="AI906" s="27">
        <f t="shared" si="91"/>
        <v>0</v>
      </c>
      <c r="AJ906" s="27">
        <f t="shared" si="92"/>
        <v>9999</v>
      </c>
      <c r="AK906" s="27">
        <f t="shared" si="93"/>
        <v>9999</v>
      </c>
      <c r="AL906" s="27">
        <f t="shared" si="94"/>
        <v>9999</v>
      </c>
      <c r="AM906" s="27">
        <f t="shared" si="95"/>
        <v>9999</v>
      </c>
    </row>
    <row r="907" spans="1:39" ht="35.1" customHeight="1">
      <c r="A907" s="119" t="s">
        <v>1280</v>
      </c>
      <c r="B907" s="119" t="s">
        <v>5086</v>
      </c>
      <c r="C907" s="119" t="s">
        <v>5087</v>
      </c>
      <c r="D907" s="119" t="s">
        <v>14</v>
      </c>
      <c r="E907" s="119" t="s">
        <v>3571</v>
      </c>
      <c r="F907" s="121">
        <v>5</v>
      </c>
      <c r="G907" s="121">
        <v>0</v>
      </c>
      <c r="H907" s="121">
        <v>0</v>
      </c>
      <c r="I907" s="119"/>
      <c r="J907" s="119"/>
      <c r="K907" s="119"/>
      <c r="L907" s="119"/>
      <c r="M907" s="119"/>
      <c r="N907" s="119"/>
      <c r="O907" s="119"/>
      <c r="P907" s="119"/>
      <c r="AF907" s="27">
        <f t="shared" si="88"/>
        <v>0</v>
      </c>
      <c r="AG907" s="27">
        <f t="shared" si="89"/>
        <v>0</v>
      </c>
      <c r="AH907" s="27">
        <f t="shared" si="90"/>
        <v>0</v>
      </c>
      <c r="AI907" s="27">
        <f t="shared" si="91"/>
        <v>0</v>
      </c>
      <c r="AJ907" s="27">
        <f t="shared" si="92"/>
        <v>9999</v>
      </c>
      <c r="AK907" s="27">
        <f t="shared" si="93"/>
        <v>9999</v>
      </c>
      <c r="AL907" s="27">
        <f t="shared" si="94"/>
        <v>9999</v>
      </c>
      <c r="AM907" s="27">
        <f t="shared" si="95"/>
        <v>9999</v>
      </c>
    </row>
    <row r="908" spans="1:39" ht="35.1" customHeight="1">
      <c r="A908" s="119" t="s">
        <v>1291</v>
      </c>
      <c r="B908" s="119" t="s">
        <v>5088</v>
      </c>
      <c r="C908" s="119" t="s">
        <v>1302</v>
      </c>
      <c r="D908" s="119" t="s">
        <v>19</v>
      </c>
      <c r="E908" s="119" t="s">
        <v>12</v>
      </c>
      <c r="F908" s="121">
        <v>1</v>
      </c>
      <c r="G908" s="121">
        <v>3</v>
      </c>
      <c r="H908" s="121">
        <v>0</v>
      </c>
      <c r="I908" s="119" t="s">
        <v>1302</v>
      </c>
      <c r="J908" s="119"/>
      <c r="K908" s="119" t="s">
        <v>5089</v>
      </c>
      <c r="L908" s="119"/>
      <c r="M908" s="119" t="s">
        <v>1302</v>
      </c>
      <c r="N908" s="119" t="s">
        <v>5090</v>
      </c>
      <c r="O908" s="119"/>
      <c r="P908" s="119"/>
      <c r="AF908" s="27">
        <f t="shared" si="88"/>
        <v>0</v>
      </c>
      <c r="AG908" s="27">
        <f t="shared" si="89"/>
        <v>0</v>
      </c>
      <c r="AH908" s="27">
        <f t="shared" si="90"/>
        <v>0</v>
      </c>
      <c r="AI908" s="27">
        <f t="shared" si="91"/>
        <v>0</v>
      </c>
      <c r="AJ908" s="27">
        <f t="shared" si="92"/>
        <v>9999</v>
      </c>
      <c r="AK908" s="27">
        <f t="shared" si="93"/>
        <v>9999</v>
      </c>
      <c r="AL908" s="27">
        <f t="shared" si="94"/>
        <v>9999</v>
      </c>
      <c r="AM908" s="27">
        <f t="shared" si="95"/>
        <v>9999</v>
      </c>
    </row>
    <row r="909" spans="1:39" ht="35.1" customHeight="1">
      <c r="A909" s="119" t="s">
        <v>1291</v>
      </c>
      <c r="B909" s="119" t="s">
        <v>5091</v>
      </c>
      <c r="C909" s="119" t="s">
        <v>1303</v>
      </c>
      <c r="D909" s="119" t="s">
        <v>19</v>
      </c>
      <c r="E909" s="119" t="s">
        <v>12</v>
      </c>
      <c r="F909" s="121">
        <v>2</v>
      </c>
      <c r="G909" s="121">
        <v>3</v>
      </c>
      <c r="H909" s="121">
        <v>0</v>
      </c>
      <c r="I909" s="119" t="s">
        <v>1303</v>
      </c>
      <c r="J909" s="119"/>
      <c r="K909" s="119" t="s">
        <v>5092</v>
      </c>
      <c r="L909" s="119"/>
      <c r="M909" s="119" t="s">
        <v>1303</v>
      </c>
      <c r="N909" s="119"/>
      <c r="O909" s="119"/>
      <c r="P909" s="119"/>
      <c r="AF909" s="27">
        <f t="shared" si="88"/>
        <v>0</v>
      </c>
      <c r="AG909" s="27">
        <f t="shared" si="89"/>
        <v>0</v>
      </c>
      <c r="AH909" s="27">
        <f t="shared" si="90"/>
        <v>0</v>
      </c>
      <c r="AI909" s="27">
        <f t="shared" si="91"/>
        <v>0</v>
      </c>
      <c r="AJ909" s="27">
        <f t="shared" si="92"/>
        <v>9999</v>
      </c>
      <c r="AK909" s="27">
        <f t="shared" si="93"/>
        <v>9999</v>
      </c>
      <c r="AL909" s="27">
        <f t="shared" si="94"/>
        <v>9999</v>
      </c>
      <c r="AM909" s="27">
        <f t="shared" si="95"/>
        <v>9999</v>
      </c>
    </row>
    <row r="910" spans="1:39" ht="35.1" customHeight="1">
      <c r="A910" s="119" t="s">
        <v>1291</v>
      </c>
      <c r="B910" s="119" t="s">
        <v>5093</v>
      </c>
      <c r="C910" s="119" t="s">
        <v>2171</v>
      </c>
      <c r="D910" s="119" t="s">
        <v>19</v>
      </c>
      <c r="E910" s="119" t="s">
        <v>12</v>
      </c>
      <c r="F910" s="121">
        <v>3</v>
      </c>
      <c r="G910" s="121">
        <v>2</v>
      </c>
      <c r="H910" s="121">
        <v>0</v>
      </c>
      <c r="I910" s="119" t="s">
        <v>2171</v>
      </c>
      <c r="J910" s="119"/>
      <c r="K910" s="119" t="s">
        <v>3991</v>
      </c>
      <c r="L910" s="119"/>
      <c r="M910" s="119" t="s">
        <v>2171</v>
      </c>
      <c r="N910" s="119" t="s">
        <v>3992</v>
      </c>
      <c r="O910" s="119" t="s">
        <v>2589</v>
      </c>
      <c r="P910" s="119" t="s">
        <v>1060</v>
      </c>
      <c r="AF910" s="27">
        <f t="shared" si="88"/>
        <v>0</v>
      </c>
      <c r="AG910" s="27">
        <f t="shared" si="89"/>
        <v>0</v>
      </c>
      <c r="AH910" s="27">
        <f t="shared" si="90"/>
        <v>0</v>
      </c>
      <c r="AI910" s="27">
        <f t="shared" si="91"/>
        <v>0</v>
      </c>
      <c r="AJ910" s="27">
        <f t="shared" si="92"/>
        <v>9999</v>
      </c>
      <c r="AK910" s="27">
        <f t="shared" si="93"/>
        <v>9999</v>
      </c>
      <c r="AL910" s="27">
        <f t="shared" si="94"/>
        <v>9999</v>
      </c>
      <c r="AM910" s="27">
        <f t="shared" si="95"/>
        <v>9999</v>
      </c>
    </row>
    <row r="911" spans="1:39" ht="35.1" customHeight="1">
      <c r="A911" s="119" t="s">
        <v>1291</v>
      </c>
      <c r="B911" s="119" t="s">
        <v>5094</v>
      </c>
      <c r="C911" s="119" t="s">
        <v>4675</v>
      </c>
      <c r="D911" s="119" t="s">
        <v>19</v>
      </c>
      <c r="E911" s="119" t="s">
        <v>12</v>
      </c>
      <c r="F911" s="121">
        <v>4</v>
      </c>
      <c r="G911" s="121">
        <v>2</v>
      </c>
      <c r="H911" s="121">
        <v>0</v>
      </c>
      <c r="I911" s="119" t="s">
        <v>4675</v>
      </c>
      <c r="J911" s="119"/>
      <c r="K911" s="119" t="s">
        <v>4676</v>
      </c>
      <c r="L911" s="119"/>
      <c r="M911" s="119" t="s">
        <v>4675</v>
      </c>
      <c r="N911" s="119" t="s">
        <v>4677</v>
      </c>
      <c r="O911" s="119" t="s">
        <v>4678</v>
      </c>
      <c r="P911" s="119"/>
      <c r="AF911" s="27">
        <f t="shared" si="88"/>
        <v>0</v>
      </c>
      <c r="AG911" s="27">
        <f t="shared" si="89"/>
        <v>0</v>
      </c>
      <c r="AH911" s="27">
        <f t="shared" si="90"/>
        <v>0</v>
      </c>
      <c r="AI911" s="27">
        <f t="shared" si="91"/>
        <v>0</v>
      </c>
      <c r="AJ911" s="27">
        <f t="shared" si="92"/>
        <v>9999</v>
      </c>
      <c r="AK911" s="27">
        <f t="shared" si="93"/>
        <v>9999</v>
      </c>
      <c r="AL911" s="27">
        <f t="shared" si="94"/>
        <v>9999</v>
      </c>
      <c r="AM911" s="27">
        <f t="shared" si="95"/>
        <v>9999</v>
      </c>
    </row>
    <row r="912" spans="1:39" ht="35.1" customHeight="1">
      <c r="A912" s="119" t="s">
        <v>1291</v>
      </c>
      <c r="B912" s="119" t="s">
        <v>5095</v>
      </c>
      <c r="C912" s="119" t="s">
        <v>5096</v>
      </c>
      <c r="D912" s="119" t="s">
        <v>19</v>
      </c>
      <c r="E912" s="119" t="s">
        <v>3571</v>
      </c>
      <c r="F912" s="121">
        <v>5</v>
      </c>
      <c r="G912" s="121">
        <v>0</v>
      </c>
      <c r="H912" s="121">
        <v>0</v>
      </c>
      <c r="I912" s="119"/>
      <c r="J912" s="119"/>
      <c r="K912" s="119"/>
      <c r="L912" s="119"/>
      <c r="M912" s="119"/>
      <c r="N912" s="119"/>
      <c r="O912" s="119"/>
      <c r="P912" s="119"/>
      <c r="AF912" s="27">
        <f t="shared" si="88"/>
        <v>0</v>
      </c>
      <c r="AG912" s="27">
        <f t="shared" si="89"/>
        <v>0</v>
      </c>
      <c r="AH912" s="27">
        <f t="shared" si="90"/>
        <v>0</v>
      </c>
      <c r="AI912" s="27">
        <f t="shared" si="91"/>
        <v>0</v>
      </c>
      <c r="AJ912" s="27">
        <f t="shared" si="92"/>
        <v>9999</v>
      </c>
      <c r="AK912" s="27">
        <f t="shared" si="93"/>
        <v>9999</v>
      </c>
      <c r="AL912" s="27">
        <f t="shared" si="94"/>
        <v>9999</v>
      </c>
      <c r="AM912" s="27">
        <f t="shared" si="95"/>
        <v>9999</v>
      </c>
    </row>
    <row r="913" spans="1:39" ht="35.1" customHeight="1">
      <c r="A913" s="119" t="s">
        <v>1291</v>
      </c>
      <c r="B913" s="119" t="s">
        <v>5097</v>
      </c>
      <c r="C913" s="119" t="s">
        <v>1300</v>
      </c>
      <c r="D913" s="119" t="s">
        <v>14</v>
      </c>
      <c r="E913" s="119" t="s">
        <v>12</v>
      </c>
      <c r="F913" s="121">
        <v>1</v>
      </c>
      <c r="G913" s="121">
        <v>0</v>
      </c>
      <c r="H913" s="121">
        <v>3</v>
      </c>
      <c r="I913" s="119"/>
      <c r="J913" s="119" t="s">
        <v>1300</v>
      </c>
      <c r="K913" s="119"/>
      <c r="L913" s="119" t="s">
        <v>5098</v>
      </c>
      <c r="M913" s="119" t="s">
        <v>1300</v>
      </c>
      <c r="N913" s="119" t="s">
        <v>5099</v>
      </c>
      <c r="O913" s="119"/>
      <c r="P913" s="119"/>
      <c r="AF913" s="27">
        <f t="shared" si="88"/>
        <v>0</v>
      </c>
      <c r="AG913" s="27">
        <f t="shared" si="89"/>
        <v>0</v>
      </c>
      <c r="AH913" s="27">
        <f t="shared" si="90"/>
        <v>0</v>
      </c>
      <c r="AI913" s="27">
        <f t="shared" si="91"/>
        <v>0</v>
      </c>
      <c r="AJ913" s="27">
        <f t="shared" si="92"/>
        <v>9999</v>
      </c>
      <c r="AK913" s="27">
        <f t="shared" si="93"/>
        <v>9999</v>
      </c>
      <c r="AL913" s="27">
        <f t="shared" si="94"/>
        <v>9999</v>
      </c>
      <c r="AM913" s="27">
        <f t="shared" si="95"/>
        <v>9999</v>
      </c>
    </row>
    <row r="914" spans="1:39" ht="35.1" customHeight="1">
      <c r="A914" s="119" t="s">
        <v>1291</v>
      </c>
      <c r="B914" s="119" t="s">
        <v>5100</v>
      </c>
      <c r="C914" s="119" t="s">
        <v>393</v>
      </c>
      <c r="D914" s="119" t="s">
        <v>14</v>
      </c>
      <c r="E914" s="119" t="s">
        <v>12</v>
      </c>
      <c r="F914" s="121">
        <v>2</v>
      </c>
      <c r="G914" s="121">
        <v>0</v>
      </c>
      <c r="H914" s="121">
        <v>3</v>
      </c>
      <c r="I914" s="119"/>
      <c r="J914" s="119" t="s">
        <v>393</v>
      </c>
      <c r="K914" s="119"/>
      <c r="L914" s="119" t="s">
        <v>3568</v>
      </c>
      <c r="M914" s="119" t="s">
        <v>393</v>
      </c>
      <c r="N914" s="119"/>
      <c r="O914" s="119"/>
      <c r="P914" s="119"/>
      <c r="AF914" s="27">
        <f t="shared" si="88"/>
        <v>0</v>
      </c>
      <c r="AG914" s="27">
        <f t="shared" si="89"/>
        <v>0</v>
      </c>
      <c r="AH914" s="27">
        <f t="shared" si="90"/>
        <v>0</v>
      </c>
      <c r="AI914" s="27">
        <f t="shared" si="91"/>
        <v>0</v>
      </c>
      <c r="AJ914" s="27">
        <f t="shared" si="92"/>
        <v>9999</v>
      </c>
      <c r="AK914" s="27">
        <f t="shared" si="93"/>
        <v>9999</v>
      </c>
      <c r="AL914" s="27">
        <f t="shared" si="94"/>
        <v>9999</v>
      </c>
      <c r="AM914" s="27">
        <f t="shared" si="95"/>
        <v>9999</v>
      </c>
    </row>
    <row r="915" spans="1:39" ht="35.1" customHeight="1">
      <c r="A915" s="119" t="s">
        <v>1291</v>
      </c>
      <c r="B915" s="119" t="s">
        <v>5101</v>
      </c>
      <c r="C915" s="119" t="s">
        <v>603</v>
      </c>
      <c r="D915" s="119" t="s">
        <v>14</v>
      </c>
      <c r="E915" s="119" t="s">
        <v>12</v>
      </c>
      <c r="F915" s="121">
        <v>3</v>
      </c>
      <c r="G915" s="121">
        <v>0</v>
      </c>
      <c r="H915" s="121">
        <v>2</v>
      </c>
      <c r="I915" s="119"/>
      <c r="J915" s="119" t="s">
        <v>603</v>
      </c>
      <c r="K915" s="119"/>
      <c r="L915" s="119" t="s">
        <v>5102</v>
      </c>
      <c r="M915" s="119" t="s">
        <v>603</v>
      </c>
      <c r="N915" s="119"/>
      <c r="O915" s="119"/>
      <c r="P915" s="119"/>
      <c r="AF915" s="27">
        <f t="shared" si="88"/>
        <v>0</v>
      </c>
      <c r="AG915" s="27">
        <f t="shared" si="89"/>
        <v>0</v>
      </c>
      <c r="AH915" s="27">
        <f t="shared" si="90"/>
        <v>0</v>
      </c>
      <c r="AI915" s="27">
        <f t="shared" si="91"/>
        <v>0</v>
      </c>
      <c r="AJ915" s="27">
        <f t="shared" si="92"/>
        <v>9999</v>
      </c>
      <c r="AK915" s="27">
        <f t="shared" si="93"/>
        <v>9999</v>
      </c>
      <c r="AL915" s="27">
        <f t="shared" si="94"/>
        <v>9999</v>
      </c>
      <c r="AM915" s="27">
        <f t="shared" si="95"/>
        <v>9999</v>
      </c>
    </row>
    <row r="916" spans="1:39" ht="35.1" customHeight="1">
      <c r="A916" s="119" t="s">
        <v>1291</v>
      </c>
      <c r="B916" s="119" t="s">
        <v>5103</v>
      </c>
      <c r="C916" s="119" t="s">
        <v>1301</v>
      </c>
      <c r="D916" s="119" t="s">
        <v>14</v>
      </c>
      <c r="E916" s="119" t="s">
        <v>12</v>
      </c>
      <c r="F916" s="121">
        <v>4</v>
      </c>
      <c r="G916" s="121">
        <v>0</v>
      </c>
      <c r="H916" s="121">
        <v>2</v>
      </c>
      <c r="I916" s="119"/>
      <c r="J916" s="119" t="s">
        <v>1301</v>
      </c>
      <c r="K916" s="119"/>
      <c r="L916" s="119" t="s">
        <v>5104</v>
      </c>
      <c r="M916" s="119" t="s">
        <v>1301</v>
      </c>
      <c r="N916" s="119" t="s">
        <v>5105</v>
      </c>
      <c r="O916" s="119"/>
      <c r="P916" s="119"/>
      <c r="AF916" s="27">
        <f t="shared" si="88"/>
        <v>0</v>
      </c>
      <c r="AG916" s="27">
        <f t="shared" si="89"/>
        <v>0</v>
      </c>
      <c r="AH916" s="27">
        <f t="shared" si="90"/>
        <v>0</v>
      </c>
      <c r="AI916" s="27">
        <f t="shared" si="91"/>
        <v>0</v>
      </c>
      <c r="AJ916" s="27">
        <f t="shared" si="92"/>
        <v>9999</v>
      </c>
      <c r="AK916" s="27">
        <f t="shared" si="93"/>
        <v>9999</v>
      </c>
      <c r="AL916" s="27">
        <f t="shared" si="94"/>
        <v>9999</v>
      </c>
      <c r="AM916" s="27">
        <f t="shared" si="95"/>
        <v>9999</v>
      </c>
    </row>
    <row r="917" spans="1:39" ht="35.1" customHeight="1">
      <c r="A917" s="119" t="s">
        <v>1291</v>
      </c>
      <c r="B917" s="119" t="s">
        <v>5106</v>
      </c>
      <c r="C917" s="119" t="s">
        <v>5107</v>
      </c>
      <c r="D917" s="119" t="s">
        <v>14</v>
      </c>
      <c r="E917" s="119" t="s">
        <v>3571</v>
      </c>
      <c r="F917" s="121">
        <v>5</v>
      </c>
      <c r="G917" s="121">
        <v>0</v>
      </c>
      <c r="H917" s="121">
        <v>0</v>
      </c>
      <c r="I917" s="119"/>
      <c r="J917" s="119"/>
      <c r="K917" s="119"/>
      <c r="L917" s="119"/>
      <c r="M917" s="119"/>
      <c r="N917" s="119"/>
      <c r="O917" s="119"/>
      <c r="P917" s="119"/>
      <c r="AF917" s="27">
        <f t="shared" si="88"/>
        <v>0</v>
      </c>
      <c r="AG917" s="27">
        <f t="shared" si="89"/>
        <v>0</v>
      </c>
      <c r="AH917" s="27">
        <f t="shared" si="90"/>
        <v>0</v>
      </c>
      <c r="AI917" s="27">
        <f t="shared" si="91"/>
        <v>0</v>
      </c>
      <c r="AJ917" s="27">
        <f t="shared" si="92"/>
        <v>9999</v>
      </c>
      <c r="AK917" s="27">
        <f t="shared" si="93"/>
        <v>9999</v>
      </c>
      <c r="AL917" s="27">
        <f t="shared" si="94"/>
        <v>9999</v>
      </c>
      <c r="AM917" s="27">
        <f t="shared" si="95"/>
        <v>9999</v>
      </c>
    </row>
    <row r="918" spans="1:39" ht="35.1" customHeight="1">
      <c r="A918" s="119" t="s">
        <v>1304</v>
      </c>
      <c r="B918" s="119" t="s">
        <v>5108</v>
      </c>
      <c r="C918" s="119" t="s">
        <v>1315</v>
      </c>
      <c r="D918" s="119" t="s">
        <v>19</v>
      </c>
      <c r="E918" s="119" t="s">
        <v>12</v>
      </c>
      <c r="F918" s="121">
        <v>1</v>
      </c>
      <c r="G918" s="121">
        <v>3</v>
      </c>
      <c r="H918" s="121">
        <v>0</v>
      </c>
      <c r="I918" s="119" t="s">
        <v>1315</v>
      </c>
      <c r="J918" s="119"/>
      <c r="K918" s="119" t="s">
        <v>5109</v>
      </c>
      <c r="L918" s="119"/>
      <c r="M918" s="119" t="s">
        <v>1315</v>
      </c>
      <c r="N918" s="119"/>
      <c r="O918" s="119"/>
      <c r="P918" s="119"/>
      <c r="AF918" s="27">
        <f t="shared" si="88"/>
        <v>0</v>
      </c>
      <c r="AG918" s="27">
        <f t="shared" si="89"/>
        <v>0</v>
      </c>
      <c r="AH918" s="27">
        <f t="shared" si="90"/>
        <v>0</v>
      </c>
      <c r="AI918" s="27">
        <f t="shared" si="91"/>
        <v>0</v>
      </c>
      <c r="AJ918" s="27">
        <f t="shared" si="92"/>
        <v>9999</v>
      </c>
      <c r="AK918" s="27">
        <f t="shared" si="93"/>
        <v>9999</v>
      </c>
      <c r="AL918" s="27">
        <f t="shared" si="94"/>
        <v>9999</v>
      </c>
      <c r="AM918" s="27">
        <f t="shared" si="95"/>
        <v>9999</v>
      </c>
    </row>
    <row r="919" spans="1:39" ht="35.1" customHeight="1">
      <c r="A919" s="119" t="s">
        <v>1304</v>
      </c>
      <c r="B919" s="119" t="s">
        <v>5110</v>
      </c>
      <c r="C919" s="119" t="s">
        <v>1316</v>
      </c>
      <c r="D919" s="119" t="s">
        <v>19</v>
      </c>
      <c r="E919" s="119" t="s">
        <v>12</v>
      </c>
      <c r="F919" s="121">
        <v>2</v>
      </c>
      <c r="G919" s="121">
        <v>3</v>
      </c>
      <c r="H919" s="121">
        <v>0</v>
      </c>
      <c r="I919" s="119" t="s">
        <v>1316</v>
      </c>
      <c r="J919" s="119"/>
      <c r="K919" s="119" t="s">
        <v>5111</v>
      </c>
      <c r="L919" s="119"/>
      <c r="M919" s="119" t="s">
        <v>1316</v>
      </c>
      <c r="N919" s="119"/>
      <c r="O919" s="119"/>
      <c r="P919" s="119"/>
      <c r="AF919" s="27">
        <f t="shared" si="88"/>
        <v>0</v>
      </c>
      <c r="AG919" s="27">
        <f t="shared" si="89"/>
        <v>0</v>
      </c>
      <c r="AH919" s="27">
        <f t="shared" si="90"/>
        <v>0</v>
      </c>
      <c r="AI919" s="27">
        <f t="shared" si="91"/>
        <v>0</v>
      </c>
      <c r="AJ919" s="27">
        <f t="shared" si="92"/>
        <v>9999</v>
      </c>
      <c r="AK919" s="27">
        <f t="shared" si="93"/>
        <v>9999</v>
      </c>
      <c r="AL919" s="27">
        <f t="shared" si="94"/>
        <v>9999</v>
      </c>
      <c r="AM919" s="27">
        <f t="shared" si="95"/>
        <v>9999</v>
      </c>
    </row>
    <row r="920" spans="1:39" ht="35.1" customHeight="1">
      <c r="A920" s="119" t="s">
        <v>1304</v>
      </c>
      <c r="B920" s="119" t="s">
        <v>5112</v>
      </c>
      <c r="C920" s="119" t="s">
        <v>547</v>
      </c>
      <c r="D920" s="119" t="s">
        <v>19</v>
      </c>
      <c r="E920" s="119" t="s">
        <v>12</v>
      </c>
      <c r="F920" s="121">
        <v>3</v>
      </c>
      <c r="G920" s="121">
        <v>2</v>
      </c>
      <c r="H920" s="121">
        <v>0</v>
      </c>
      <c r="I920" s="119" t="s">
        <v>547</v>
      </c>
      <c r="J920" s="119"/>
      <c r="K920" s="119" t="s">
        <v>5113</v>
      </c>
      <c r="L920" s="119"/>
      <c r="M920" s="119" t="s">
        <v>547</v>
      </c>
      <c r="N920" s="119"/>
      <c r="O920" s="119"/>
      <c r="P920" s="119"/>
      <c r="AF920" s="27">
        <f t="shared" si="88"/>
        <v>0</v>
      </c>
      <c r="AG920" s="27">
        <f t="shared" si="89"/>
        <v>0</v>
      </c>
      <c r="AH920" s="27">
        <f t="shared" si="90"/>
        <v>0</v>
      </c>
      <c r="AI920" s="27">
        <f t="shared" si="91"/>
        <v>0</v>
      </c>
      <c r="AJ920" s="27">
        <f t="shared" si="92"/>
        <v>9999</v>
      </c>
      <c r="AK920" s="27">
        <f t="shared" si="93"/>
        <v>9999</v>
      </c>
      <c r="AL920" s="27">
        <f t="shared" si="94"/>
        <v>9999</v>
      </c>
      <c r="AM920" s="27">
        <f t="shared" si="95"/>
        <v>9999</v>
      </c>
    </row>
    <row r="921" spans="1:39" ht="35.1" customHeight="1">
      <c r="A921" s="119" t="s">
        <v>1304</v>
      </c>
      <c r="B921" s="119" t="s">
        <v>5114</v>
      </c>
      <c r="C921" s="119" t="s">
        <v>5115</v>
      </c>
      <c r="D921" s="119" t="s">
        <v>19</v>
      </c>
      <c r="E921" s="119" t="s">
        <v>12</v>
      </c>
      <c r="F921" s="121">
        <v>4</v>
      </c>
      <c r="G921" s="121">
        <v>2</v>
      </c>
      <c r="H921" s="121">
        <v>0</v>
      </c>
      <c r="I921" s="119" t="s">
        <v>5115</v>
      </c>
      <c r="J921" s="119"/>
      <c r="K921" s="119" t="s">
        <v>5116</v>
      </c>
      <c r="L921" s="119"/>
      <c r="M921" s="119" t="s">
        <v>5115</v>
      </c>
      <c r="N921" s="119" t="s">
        <v>5117</v>
      </c>
      <c r="O921" s="119"/>
      <c r="P921" s="119"/>
      <c r="AF921" s="27">
        <f t="shared" si="88"/>
        <v>0</v>
      </c>
      <c r="AG921" s="27">
        <f t="shared" si="89"/>
        <v>0</v>
      </c>
      <c r="AH921" s="27">
        <f t="shared" si="90"/>
        <v>0</v>
      </c>
      <c r="AI921" s="27">
        <f t="shared" si="91"/>
        <v>0</v>
      </c>
      <c r="AJ921" s="27">
        <f t="shared" si="92"/>
        <v>9999</v>
      </c>
      <c r="AK921" s="27">
        <f t="shared" si="93"/>
        <v>9999</v>
      </c>
      <c r="AL921" s="27">
        <f t="shared" si="94"/>
        <v>9999</v>
      </c>
      <c r="AM921" s="27">
        <f t="shared" si="95"/>
        <v>9999</v>
      </c>
    </row>
    <row r="922" spans="1:39" ht="35.1" customHeight="1">
      <c r="A922" s="119" t="s">
        <v>1304</v>
      </c>
      <c r="B922" s="119" t="s">
        <v>5118</v>
      </c>
      <c r="C922" s="119" t="s">
        <v>5119</v>
      </c>
      <c r="D922" s="119" t="s">
        <v>19</v>
      </c>
      <c r="E922" s="119" t="s">
        <v>3571</v>
      </c>
      <c r="F922" s="121">
        <v>5</v>
      </c>
      <c r="G922" s="121">
        <v>0</v>
      </c>
      <c r="H922" s="121">
        <v>0</v>
      </c>
      <c r="I922" s="119"/>
      <c r="J922" s="119"/>
      <c r="K922" s="119"/>
      <c r="L922" s="119"/>
      <c r="M922" s="119"/>
      <c r="N922" s="119"/>
      <c r="O922" s="119"/>
      <c r="P922" s="119"/>
      <c r="AF922" s="27">
        <f t="shared" si="88"/>
        <v>0</v>
      </c>
      <c r="AG922" s="27">
        <f t="shared" si="89"/>
        <v>0</v>
      </c>
      <c r="AH922" s="27">
        <f t="shared" si="90"/>
        <v>0</v>
      </c>
      <c r="AI922" s="27">
        <f t="shared" si="91"/>
        <v>0</v>
      </c>
      <c r="AJ922" s="27">
        <f t="shared" si="92"/>
        <v>9999</v>
      </c>
      <c r="AK922" s="27">
        <f t="shared" si="93"/>
        <v>9999</v>
      </c>
      <c r="AL922" s="27">
        <f t="shared" si="94"/>
        <v>9999</v>
      </c>
      <c r="AM922" s="27">
        <f t="shared" si="95"/>
        <v>9999</v>
      </c>
    </row>
    <row r="923" spans="1:39" ht="35.1" customHeight="1">
      <c r="A923" s="119" t="s">
        <v>1304</v>
      </c>
      <c r="B923" s="119" t="s">
        <v>5120</v>
      </c>
      <c r="C923" s="119" t="s">
        <v>1313</v>
      </c>
      <c r="D923" s="119" t="s">
        <v>14</v>
      </c>
      <c r="E923" s="119" t="s">
        <v>12</v>
      </c>
      <c r="F923" s="121">
        <v>1</v>
      </c>
      <c r="G923" s="121">
        <v>0</v>
      </c>
      <c r="H923" s="121">
        <v>3</v>
      </c>
      <c r="I923" s="119"/>
      <c r="J923" s="119" t="s">
        <v>1313</v>
      </c>
      <c r="K923" s="119"/>
      <c r="L923" s="119" t="s">
        <v>5121</v>
      </c>
      <c r="M923" s="119" t="s">
        <v>1313</v>
      </c>
      <c r="N923" s="119" t="s">
        <v>3707</v>
      </c>
      <c r="O923" s="119"/>
      <c r="P923" s="119"/>
      <c r="AF923" s="27">
        <f t="shared" si="88"/>
        <v>0</v>
      </c>
      <c r="AG923" s="27">
        <f t="shared" si="89"/>
        <v>0</v>
      </c>
      <c r="AH923" s="27">
        <f t="shared" si="90"/>
        <v>0</v>
      </c>
      <c r="AI923" s="27">
        <f t="shared" si="91"/>
        <v>0</v>
      </c>
      <c r="AJ923" s="27">
        <f t="shared" si="92"/>
        <v>9999</v>
      </c>
      <c r="AK923" s="27">
        <f t="shared" si="93"/>
        <v>9999</v>
      </c>
      <c r="AL923" s="27">
        <f t="shared" si="94"/>
        <v>9999</v>
      </c>
      <c r="AM923" s="27">
        <f t="shared" si="95"/>
        <v>9999</v>
      </c>
    </row>
    <row r="924" spans="1:39" ht="35.1" customHeight="1">
      <c r="A924" s="119" t="s">
        <v>1304</v>
      </c>
      <c r="B924" s="119" t="s">
        <v>5122</v>
      </c>
      <c r="C924" s="119" t="s">
        <v>69</v>
      </c>
      <c r="D924" s="119" t="s">
        <v>14</v>
      </c>
      <c r="E924" s="119" t="s">
        <v>12</v>
      </c>
      <c r="F924" s="121">
        <v>2</v>
      </c>
      <c r="G924" s="121">
        <v>0</v>
      </c>
      <c r="H924" s="121">
        <v>3</v>
      </c>
      <c r="I924" s="119"/>
      <c r="J924" s="119" t="s">
        <v>69</v>
      </c>
      <c r="K924" s="119"/>
      <c r="L924" s="119" t="s">
        <v>3717</v>
      </c>
      <c r="M924" s="119" t="s">
        <v>69</v>
      </c>
      <c r="N924" s="119"/>
      <c r="O924" s="119"/>
      <c r="P924" s="119"/>
      <c r="AF924" s="27">
        <f t="shared" si="88"/>
        <v>0</v>
      </c>
      <c r="AG924" s="27">
        <f t="shared" si="89"/>
        <v>0</v>
      </c>
      <c r="AH924" s="27">
        <f t="shared" si="90"/>
        <v>0</v>
      </c>
      <c r="AI924" s="27">
        <f t="shared" si="91"/>
        <v>0</v>
      </c>
      <c r="AJ924" s="27">
        <f t="shared" si="92"/>
        <v>9999</v>
      </c>
      <c r="AK924" s="27">
        <f t="shared" si="93"/>
        <v>9999</v>
      </c>
      <c r="AL924" s="27">
        <f t="shared" si="94"/>
        <v>9999</v>
      </c>
      <c r="AM924" s="27">
        <f t="shared" si="95"/>
        <v>9999</v>
      </c>
    </row>
    <row r="925" spans="1:39" ht="35.1" customHeight="1">
      <c r="A925" s="119" t="s">
        <v>1304</v>
      </c>
      <c r="B925" s="119" t="s">
        <v>5123</v>
      </c>
      <c r="C925" s="119" t="s">
        <v>480</v>
      </c>
      <c r="D925" s="119" t="s">
        <v>14</v>
      </c>
      <c r="E925" s="119" t="s">
        <v>12</v>
      </c>
      <c r="F925" s="121">
        <v>3</v>
      </c>
      <c r="G925" s="121">
        <v>0</v>
      </c>
      <c r="H925" s="121">
        <v>2</v>
      </c>
      <c r="I925" s="119"/>
      <c r="J925" s="119" t="s">
        <v>480</v>
      </c>
      <c r="K925" s="119"/>
      <c r="L925" s="119" t="s">
        <v>3714</v>
      </c>
      <c r="M925" s="119" t="s">
        <v>480</v>
      </c>
      <c r="N925" s="119" t="s">
        <v>3715</v>
      </c>
      <c r="O925" s="119"/>
      <c r="P925" s="119"/>
      <c r="AF925" s="27">
        <f t="shared" si="88"/>
        <v>0</v>
      </c>
      <c r="AG925" s="27">
        <f t="shared" si="89"/>
        <v>0</v>
      </c>
      <c r="AH925" s="27">
        <f t="shared" si="90"/>
        <v>0</v>
      </c>
      <c r="AI925" s="27">
        <f t="shared" si="91"/>
        <v>0</v>
      </c>
      <c r="AJ925" s="27">
        <f t="shared" si="92"/>
        <v>9999</v>
      </c>
      <c r="AK925" s="27">
        <f t="shared" si="93"/>
        <v>9999</v>
      </c>
      <c r="AL925" s="27">
        <f t="shared" si="94"/>
        <v>9999</v>
      </c>
      <c r="AM925" s="27">
        <f t="shared" si="95"/>
        <v>9999</v>
      </c>
    </row>
    <row r="926" spans="1:39" ht="35.1" customHeight="1">
      <c r="A926" s="119" t="s">
        <v>1304</v>
      </c>
      <c r="B926" s="119" t="s">
        <v>5124</v>
      </c>
      <c r="C926" s="119" t="s">
        <v>1314</v>
      </c>
      <c r="D926" s="119" t="s">
        <v>14</v>
      </c>
      <c r="E926" s="119" t="s">
        <v>12</v>
      </c>
      <c r="F926" s="121">
        <v>4</v>
      </c>
      <c r="G926" s="121">
        <v>0</v>
      </c>
      <c r="H926" s="121">
        <v>2</v>
      </c>
      <c r="I926" s="119"/>
      <c r="J926" s="119" t="s">
        <v>1314</v>
      </c>
      <c r="K926" s="119"/>
      <c r="L926" s="119" t="s">
        <v>5125</v>
      </c>
      <c r="M926" s="119" t="s">
        <v>1314</v>
      </c>
      <c r="N926" s="119" t="s">
        <v>5126</v>
      </c>
      <c r="O926" s="119"/>
      <c r="P926" s="119"/>
      <c r="AF926" s="27">
        <f t="shared" si="88"/>
        <v>0</v>
      </c>
      <c r="AG926" s="27">
        <f t="shared" si="89"/>
        <v>0</v>
      </c>
      <c r="AH926" s="27">
        <f t="shared" si="90"/>
        <v>0</v>
      </c>
      <c r="AI926" s="27">
        <f t="shared" si="91"/>
        <v>0</v>
      </c>
      <c r="AJ926" s="27">
        <f t="shared" si="92"/>
        <v>9999</v>
      </c>
      <c r="AK926" s="27">
        <f t="shared" si="93"/>
        <v>9999</v>
      </c>
      <c r="AL926" s="27">
        <f t="shared" si="94"/>
        <v>9999</v>
      </c>
      <c r="AM926" s="27">
        <f t="shared" si="95"/>
        <v>9999</v>
      </c>
    </row>
    <row r="927" spans="1:39" ht="35.1" customHeight="1">
      <c r="A927" s="119" t="s">
        <v>1304</v>
      </c>
      <c r="B927" s="119" t="s">
        <v>5127</v>
      </c>
      <c r="C927" s="119" t="s">
        <v>5128</v>
      </c>
      <c r="D927" s="119" t="s">
        <v>14</v>
      </c>
      <c r="E927" s="119" t="s">
        <v>3571</v>
      </c>
      <c r="F927" s="121">
        <v>5</v>
      </c>
      <c r="G927" s="121">
        <v>0</v>
      </c>
      <c r="H927" s="121">
        <v>0</v>
      </c>
      <c r="I927" s="119"/>
      <c r="J927" s="119"/>
      <c r="K927" s="119"/>
      <c r="L927" s="119"/>
      <c r="M927" s="119"/>
      <c r="N927" s="119"/>
      <c r="O927" s="119"/>
      <c r="P927" s="119"/>
      <c r="AF927" s="27">
        <f t="shared" si="88"/>
        <v>0</v>
      </c>
      <c r="AG927" s="27">
        <f t="shared" si="89"/>
        <v>0</v>
      </c>
      <c r="AH927" s="27">
        <f t="shared" si="90"/>
        <v>0</v>
      </c>
      <c r="AI927" s="27">
        <f t="shared" si="91"/>
        <v>0</v>
      </c>
      <c r="AJ927" s="27">
        <f t="shared" si="92"/>
        <v>9999</v>
      </c>
      <c r="AK927" s="27">
        <f t="shared" si="93"/>
        <v>9999</v>
      </c>
      <c r="AL927" s="27">
        <f t="shared" si="94"/>
        <v>9999</v>
      </c>
      <c r="AM927" s="27">
        <f t="shared" si="95"/>
        <v>9999</v>
      </c>
    </row>
    <row r="928" spans="1:39" ht="35.1" customHeight="1">
      <c r="A928" s="119" t="s">
        <v>1317</v>
      </c>
      <c r="B928" s="119" t="s">
        <v>5129</v>
      </c>
      <c r="C928" s="119" t="s">
        <v>1327</v>
      </c>
      <c r="D928" s="119" t="s">
        <v>19</v>
      </c>
      <c r="E928" s="119" t="s">
        <v>12</v>
      </c>
      <c r="F928" s="121">
        <v>1</v>
      </c>
      <c r="G928" s="121">
        <v>3</v>
      </c>
      <c r="H928" s="121">
        <v>0</v>
      </c>
      <c r="I928" s="119" t="s">
        <v>1327</v>
      </c>
      <c r="J928" s="119"/>
      <c r="K928" s="119" t="s">
        <v>5130</v>
      </c>
      <c r="L928" s="119"/>
      <c r="M928" s="119" t="s">
        <v>1327</v>
      </c>
      <c r="N928" s="119" t="s">
        <v>2584</v>
      </c>
      <c r="O928" s="119" t="s">
        <v>5007</v>
      </c>
      <c r="P928" s="119"/>
      <c r="AF928" s="27">
        <f t="shared" si="88"/>
        <v>0</v>
      </c>
      <c r="AG928" s="27">
        <f t="shared" si="89"/>
        <v>0</v>
      </c>
      <c r="AH928" s="27">
        <f t="shared" si="90"/>
        <v>0</v>
      </c>
      <c r="AI928" s="27">
        <f t="shared" si="91"/>
        <v>0</v>
      </c>
      <c r="AJ928" s="27">
        <f t="shared" si="92"/>
        <v>9999</v>
      </c>
      <c r="AK928" s="27">
        <f t="shared" si="93"/>
        <v>9999</v>
      </c>
      <c r="AL928" s="27">
        <f t="shared" si="94"/>
        <v>9999</v>
      </c>
      <c r="AM928" s="27">
        <f t="shared" si="95"/>
        <v>9999</v>
      </c>
    </row>
    <row r="929" spans="1:39" ht="35.1" customHeight="1">
      <c r="A929" s="119" t="s">
        <v>1317</v>
      </c>
      <c r="B929" s="119" t="s">
        <v>5131</v>
      </c>
      <c r="C929" s="119" t="s">
        <v>1328</v>
      </c>
      <c r="D929" s="119" t="s">
        <v>19</v>
      </c>
      <c r="E929" s="119" t="s">
        <v>12</v>
      </c>
      <c r="F929" s="121">
        <v>2</v>
      </c>
      <c r="G929" s="121">
        <v>3</v>
      </c>
      <c r="H929" s="121">
        <v>0</v>
      </c>
      <c r="I929" s="119" t="s">
        <v>1328</v>
      </c>
      <c r="J929" s="119"/>
      <c r="K929" s="119" t="s">
        <v>5132</v>
      </c>
      <c r="L929" s="119"/>
      <c r="M929" s="119" t="s">
        <v>1328</v>
      </c>
      <c r="N929" s="119" t="s">
        <v>3988</v>
      </c>
      <c r="O929" s="119" t="s">
        <v>391</v>
      </c>
      <c r="P929" s="119"/>
      <c r="AF929" s="27">
        <f t="shared" si="88"/>
        <v>0</v>
      </c>
      <c r="AG929" s="27">
        <f t="shared" si="89"/>
        <v>0</v>
      </c>
      <c r="AH929" s="27">
        <f t="shared" si="90"/>
        <v>0</v>
      </c>
      <c r="AI929" s="27">
        <f t="shared" si="91"/>
        <v>0</v>
      </c>
      <c r="AJ929" s="27">
        <f t="shared" si="92"/>
        <v>9999</v>
      </c>
      <c r="AK929" s="27">
        <f t="shared" si="93"/>
        <v>9999</v>
      </c>
      <c r="AL929" s="27">
        <f t="shared" si="94"/>
        <v>9999</v>
      </c>
      <c r="AM929" s="27">
        <f t="shared" si="95"/>
        <v>9999</v>
      </c>
    </row>
    <row r="930" spans="1:39" ht="35.1" customHeight="1">
      <c r="A930" s="119" t="s">
        <v>1317</v>
      </c>
      <c r="B930" s="119" t="s">
        <v>5133</v>
      </c>
      <c r="C930" s="119" t="s">
        <v>5134</v>
      </c>
      <c r="D930" s="119" t="s">
        <v>19</v>
      </c>
      <c r="E930" s="119" t="s">
        <v>12</v>
      </c>
      <c r="F930" s="121">
        <v>3</v>
      </c>
      <c r="G930" s="121">
        <v>2</v>
      </c>
      <c r="H930" s="121">
        <v>0</v>
      </c>
      <c r="I930" s="119" t="s">
        <v>5134</v>
      </c>
      <c r="J930" s="119"/>
      <c r="K930" s="119" t="s">
        <v>5135</v>
      </c>
      <c r="L930" s="119"/>
      <c r="M930" s="119" t="s">
        <v>5134</v>
      </c>
      <c r="N930" s="119" t="s">
        <v>5136</v>
      </c>
      <c r="O930" s="119" t="s">
        <v>5137</v>
      </c>
      <c r="P930" s="119" t="s">
        <v>815</v>
      </c>
      <c r="AF930" s="27">
        <f t="shared" si="88"/>
        <v>0</v>
      </c>
      <c r="AG930" s="27">
        <f t="shared" si="89"/>
        <v>0</v>
      </c>
      <c r="AH930" s="27">
        <f t="shared" si="90"/>
        <v>0</v>
      </c>
      <c r="AI930" s="27">
        <f t="shared" si="91"/>
        <v>0</v>
      </c>
      <c r="AJ930" s="27">
        <f t="shared" si="92"/>
        <v>9999</v>
      </c>
      <c r="AK930" s="27">
        <f t="shared" si="93"/>
        <v>9999</v>
      </c>
      <c r="AL930" s="27">
        <f t="shared" si="94"/>
        <v>9999</v>
      </c>
      <c r="AM930" s="27">
        <f t="shared" si="95"/>
        <v>9999</v>
      </c>
    </row>
    <row r="931" spans="1:39" ht="35.1" customHeight="1">
      <c r="A931" s="119" t="s">
        <v>1317</v>
      </c>
      <c r="B931" s="119" t="s">
        <v>5138</v>
      </c>
      <c r="C931" s="119" t="s">
        <v>914</v>
      </c>
      <c r="D931" s="119" t="s">
        <v>19</v>
      </c>
      <c r="E931" s="119" t="s">
        <v>12</v>
      </c>
      <c r="F931" s="121">
        <v>4</v>
      </c>
      <c r="G931" s="121">
        <v>2</v>
      </c>
      <c r="H931" s="121">
        <v>0</v>
      </c>
      <c r="I931" s="119" t="s">
        <v>914</v>
      </c>
      <c r="J931" s="119"/>
      <c r="K931" s="119" t="s">
        <v>4111</v>
      </c>
      <c r="L931" s="119"/>
      <c r="M931" s="119" t="s">
        <v>914</v>
      </c>
      <c r="N931" s="119"/>
      <c r="O931" s="119"/>
      <c r="P931" s="119"/>
      <c r="AF931" s="27">
        <f t="shared" si="88"/>
        <v>0</v>
      </c>
      <c r="AG931" s="27">
        <f t="shared" si="89"/>
        <v>0</v>
      </c>
      <c r="AH931" s="27">
        <f t="shared" si="90"/>
        <v>0</v>
      </c>
      <c r="AI931" s="27">
        <f t="shared" si="91"/>
        <v>0</v>
      </c>
      <c r="AJ931" s="27">
        <f t="shared" si="92"/>
        <v>9999</v>
      </c>
      <c r="AK931" s="27">
        <f t="shared" si="93"/>
        <v>9999</v>
      </c>
      <c r="AL931" s="27">
        <f t="shared" si="94"/>
        <v>9999</v>
      </c>
      <c r="AM931" s="27">
        <f t="shared" si="95"/>
        <v>9999</v>
      </c>
    </row>
    <row r="932" spans="1:39" ht="35.1" customHeight="1">
      <c r="A932" s="119" t="s">
        <v>1317</v>
      </c>
      <c r="B932" s="119" t="s">
        <v>5139</v>
      </c>
      <c r="C932" s="119" t="s">
        <v>5140</v>
      </c>
      <c r="D932" s="119" t="s">
        <v>19</v>
      </c>
      <c r="E932" s="119" t="s">
        <v>3571</v>
      </c>
      <c r="F932" s="121">
        <v>5</v>
      </c>
      <c r="G932" s="121">
        <v>0</v>
      </c>
      <c r="H932" s="121">
        <v>0</v>
      </c>
      <c r="I932" s="119"/>
      <c r="J932" s="119"/>
      <c r="K932" s="119"/>
      <c r="L932" s="119"/>
      <c r="M932" s="119"/>
      <c r="N932" s="119"/>
      <c r="O932" s="119"/>
      <c r="P932" s="119"/>
      <c r="AF932" s="27">
        <f t="shared" si="88"/>
        <v>0</v>
      </c>
      <c r="AG932" s="27">
        <f t="shared" si="89"/>
        <v>0</v>
      </c>
      <c r="AH932" s="27">
        <f t="shared" si="90"/>
        <v>0</v>
      </c>
      <c r="AI932" s="27">
        <f t="shared" si="91"/>
        <v>0</v>
      </c>
      <c r="AJ932" s="27">
        <f t="shared" si="92"/>
        <v>9999</v>
      </c>
      <c r="AK932" s="27">
        <f t="shared" si="93"/>
        <v>9999</v>
      </c>
      <c r="AL932" s="27">
        <f t="shared" si="94"/>
        <v>9999</v>
      </c>
      <c r="AM932" s="27">
        <f t="shared" si="95"/>
        <v>9999</v>
      </c>
    </row>
    <row r="933" spans="1:39" ht="35.1" customHeight="1">
      <c r="A933" s="119" t="s">
        <v>1317</v>
      </c>
      <c r="B933" s="119" t="s">
        <v>5141</v>
      </c>
      <c r="C933" s="119" t="s">
        <v>651</v>
      </c>
      <c r="D933" s="119" t="s">
        <v>14</v>
      </c>
      <c r="E933" s="119" t="s">
        <v>12</v>
      </c>
      <c r="F933" s="121">
        <v>1</v>
      </c>
      <c r="G933" s="121">
        <v>0</v>
      </c>
      <c r="H933" s="121">
        <v>3</v>
      </c>
      <c r="I933" s="119"/>
      <c r="J933" s="119" t="s">
        <v>651</v>
      </c>
      <c r="K933" s="119"/>
      <c r="L933" s="119" t="s">
        <v>3997</v>
      </c>
      <c r="M933" s="119" t="s">
        <v>651</v>
      </c>
      <c r="N933" s="119"/>
      <c r="O933" s="119"/>
      <c r="P933" s="119"/>
      <c r="AF933" s="27">
        <f t="shared" si="88"/>
        <v>0</v>
      </c>
      <c r="AG933" s="27">
        <f t="shared" si="89"/>
        <v>0</v>
      </c>
      <c r="AH933" s="27">
        <f t="shared" si="90"/>
        <v>0</v>
      </c>
      <c r="AI933" s="27">
        <f t="shared" si="91"/>
        <v>0</v>
      </c>
      <c r="AJ933" s="27">
        <f t="shared" si="92"/>
        <v>9999</v>
      </c>
      <c r="AK933" s="27">
        <f t="shared" si="93"/>
        <v>9999</v>
      </c>
      <c r="AL933" s="27">
        <f t="shared" si="94"/>
        <v>9999</v>
      </c>
      <c r="AM933" s="27">
        <f t="shared" si="95"/>
        <v>9999</v>
      </c>
    </row>
    <row r="934" spans="1:39" ht="35.1" customHeight="1">
      <c r="A934" s="119" t="s">
        <v>1317</v>
      </c>
      <c r="B934" s="119" t="s">
        <v>5142</v>
      </c>
      <c r="C934" s="119" t="s">
        <v>429</v>
      </c>
      <c r="D934" s="119" t="s">
        <v>14</v>
      </c>
      <c r="E934" s="119" t="s">
        <v>12</v>
      </c>
      <c r="F934" s="121">
        <v>2</v>
      </c>
      <c r="G934" s="121">
        <v>0</v>
      </c>
      <c r="H934" s="121">
        <v>3</v>
      </c>
      <c r="I934" s="119"/>
      <c r="J934" s="119" t="s">
        <v>429</v>
      </c>
      <c r="K934" s="119"/>
      <c r="L934" s="119" t="s">
        <v>3563</v>
      </c>
      <c r="M934" s="119" t="s">
        <v>429</v>
      </c>
      <c r="N934" s="119" t="s">
        <v>3564</v>
      </c>
      <c r="O934" s="119"/>
      <c r="P934" s="119"/>
      <c r="AF934" s="27">
        <f t="shared" si="88"/>
        <v>0</v>
      </c>
      <c r="AG934" s="27">
        <f t="shared" si="89"/>
        <v>0</v>
      </c>
      <c r="AH934" s="27">
        <f t="shared" si="90"/>
        <v>0</v>
      </c>
      <c r="AI934" s="27">
        <f t="shared" si="91"/>
        <v>0</v>
      </c>
      <c r="AJ934" s="27">
        <f t="shared" si="92"/>
        <v>9999</v>
      </c>
      <c r="AK934" s="27">
        <f t="shared" si="93"/>
        <v>9999</v>
      </c>
      <c r="AL934" s="27">
        <f t="shared" si="94"/>
        <v>9999</v>
      </c>
      <c r="AM934" s="27">
        <f t="shared" si="95"/>
        <v>9999</v>
      </c>
    </row>
    <row r="935" spans="1:39" ht="35.1" customHeight="1">
      <c r="A935" s="119" t="s">
        <v>1317</v>
      </c>
      <c r="B935" s="119" t="s">
        <v>5143</v>
      </c>
      <c r="C935" s="119" t="s">
        <v>1326</v>
      </c>
      <c r="D935" s="119" t="s">
        <v>14</v>
      </c>
      <c r="E935" s="119" t="s">
        <v>12</v>
      </c>
      <c r="F935" s="121">
        <v>3</v>
      </c>
      <c r="G935" s="121">
        <v>0</v>
      </c>
      <c r="H935" s="121">
        <v>2</v>
      </c>
      <c r="I935" s="119"/>
      <c r="J935" s="119" t="s">
        <v>1326</v>
      </c>
      <c r="K935" s="119"/>
      <c r="L935" s="119" t="s">
        <v>5144</v>
      </c>
      <c r="M935" s="119" t="s">
        <v>1326</v>
      </c>
      <c r="N935" s="119" t="s">
        <v>5145</v>
      </c>
      <c r="O935" s="119"/>
      <c r="P935" s="119"/>
      <c r="AF935" s="27">
        <f t="shared" si="88"/>
        <v>0</v>
      </c>
      <c r="AG935" s="27">
        <f t="shared" si="89"/>
        <v>0</v>
      </c>
      <c r="AH935" s="27">
        <f t="shared" si="90"/>
        <v>0</v>
      </c>
      <c r="AI935" s="27">
        <f t="shared" si="91"/>
        <v>0</v>
      </c>
      <c r="AJ935" s="27">
        <f t="shared" si="92"/>
        <v>9999</v>
      </c>
      <c r="AK935" s="27">
        <f t="shared" si="93"/>
        <v>9999</v>
      </c>
      <c r="AL935" s="27">
        <f t="shared" si="94"/>
        <v>9999</v>
      </c>
      <c r="AM935" s="27">
        <f t="shared" si="95"/>
        <v>9999</v>
      </c>
    </row>
    <row r="936" spans="1:39" ht="35.1" customHeight="1">
      <c r="A936" s="119" t="s">
        <v>1317</v>
      </c>
      <c r="B936" s="119" t="s">
        <v>5146</v>
      </c>
      <c r="C936" s="119" t="s">
        <v>69</v>
      </c>
      <c r="D936" s="119" t="s">
        <v>14</v>
      </c>
      <c r="E936" s="119" t="s">
        <v>12</v>
      </c>
      <c r="F936" s="121">
        <v>4</v>
      </c>
      <c r="G936" s="121">
        <v>0</v>
      </c>
      <c r="H936" s="121">
        <v>2</v>
      </c>
      <c r="I936" s="119"/>
      <c r="J936" s="119" t="s">
        <v>69</v>
      </c>
      <c r="K936" s="119"/>
      <c r="L936" s="119" t="s">
        <v>3717</v>
      </c>
      <c r="M936" s="119" t="s">
        <v>69</v>
      </c>
      <c r="N936" s="119"/>
      <c r="O936" s="119"/>
      <c r="P936" s="119"/>
      <c r="AF936" s="27">
        <f t="shared" si="88"/>
        <v>0</v>
      </c>
      <c r="AG936" s="27">
        <f t="shared" si="89"/>
        <v>0</v>
      </c>
      <c r="AH936" s="27">
        <f t="shared" si="90"/>
        <v>0</v>
      </c>
      <c r="AI936" s="27">
        <f t="shared" si="91"/>
        <v>0</v>
      </c>
      <c r="AJ936" s="27">
        <f t="shared" si="92"/>
        <v>9999</v>
      </c>
      <c r="AK936" s="27">
        <f t="shared" si="93"/>
        <v>9999</v>
      </c>
      <c r="AL936" s="27">
        <f t="shared" si="94"/>
        <v>9999</v>
      </c>
      <c r="AM936" s="27">
        <f t="shared" si="95"/>
        <v>9999</v>
      </c>
    </row>
    <row r="937" spans="1:39" ht="35.1" customHeight="1">
      <c r="A937" s="119" t="s">
        <v>1317</v>
      </c>
      <c r="B937" s="119" t="s">
        <v>5147</v>
      </c>
      <c r="C937" s="119" t="s">
        <v>5148</v>
      </c>
      <c r="D937" s="119" t="s">
        <v>14</v>
      </c>
      <c r="E937" s="119" t="s">
        <v>3571</v>
      </c>
      <c r="F937" s="121">
        <v>5</v>
      </c>
      <c r="G937" s="121">
        <v>0</v>
      </c>
      <c r="H937" s="121">
        <v>0</v>
      </c>
      <c r="I937" s="119"/>
      <c r="J937" s="119"/>
      <c r="K937" s="119"/>
      <c r="L937" s="119"/>
      <c r="M937" s="119"/>
      <c r="N937" s="119"/>
      <c r="O937" s="119"/>
      <c r="P937" s="119"/>
      <c r="AF937" s="27">
        <f t="shared" si="88"/>
        <v>0</v>
      </c>
      <c r="AG937" s="27">
        <f t="shared" si="89"/>
        <v>0</v>
      </c>
      <c r="AH937" s="27">
        <f t="shared" si="90"/>
        <v>0</v>
      </c>
      <c r="AI937" s="27">
        <f t="shared" si="91"/>
        <v>0</v>
      </c>
      <c r="AJ937" s="27">
        <f t="shared" si="92"/>
        <v>9999</v>
      </c>
      <c r="AK937" s="27">
        <f t="shared" si="93"/>
        <v>9999</v>
      </c>
      <c r="AL937" s="27">
        <f t="shared" si="94"/>
        <v>9999</v>
      </c>
      <c r="AM937" s="27">
        <f t="shared" si="95"/>
        <v>9999</v>
      </c>
    </row>
    <row r="938" spans="1:39" ht="35.1" customHeight="1">
      <c r="A938" s="119" t="s">
        <v>617</v>
      </c>
      <c r="B938" s="119" t="s">
        <v>5149</v>
      </c>
      <c r="C938" s="119" t="s">
        <v>1339</v>
      </c>
      <c r="D938" s="119" t="s">
        <v>19</v>
      </c>
      <c r="E938" s="119" t="s">
        <v>12</v>
      </c>
      <c r="F938" s="121">
        <v>1</v>
      </c>
      <c r="G938" s="121">
        <v>3</v>
      </c>
      <c r="H938" s="121">
        <v>0</v>
      </c>
      <c r="I938" s="119" t="s">
        <v>1339</v>
      </c>
      <c r="J938" s="119"/>
      <c r="K938" s="119" t="s">
        <v>5150</v>
      </c>
      <c r="L938" s="119"/>
      <c r="M938" s="119" t="s">
        <v>1339</v>
      </c>
      <c r="N938" s="119" t="s">
        <v>5151</v>
      </c>
      <c r="O938" s="119" t="s">
        <v>429</v>
      </c>
      <c r="P938" s="119" t="s">
        <v>3564</v>
      </c>
      <c r="AF938" s="27">
        <f t="shared" si="88"/>
        <v>0</v>
      </c>
      <c r="AG938" s="27">
        <f t="shared" si="89"/>
        <v>0</v>
      </c>
      <c r="AH938" s="27">
        <f t="shared" si="90"/>
        <v>0</v>
      </c>
      <c r="AI938" s="27">
        <f t="shared" si="91"/>
        <v>0</v>
      </c>
      <c r="AJ938" s="27">
        <f t="shared" si="92"/>
        <v>9999</v>
      </c>
      <c r="AK938" s="27">
        <f t="shared" si="93"/>
        <v>9999</v>
      </c>
      <c r="AL938" s="27">
        <f t="shared" si="94"/>
        <v>9999</v>
      </c>
      <c r="AM938" s="27">
        <f t="shared" si="95"/>
        <v>9999</v>
      </c>
    </row>
    <row r="939" spans="1:39" ht="35.1" customHeight="1">
      <c r="A939" s="119" t="s">
        <v>617</v>
      </c>
      <c r="B939" s="119" t="s">
        <v>5152</v>
      </c>
      <c r="C939" s="119" t="s">
        <v>1340</v>
      </c>
      <c r="D939" s="119" t="s">
        <v>19</v>
      </c>
      <c r="E939" s="119" t="s">
        <v>12</v>
      </c>
      <c r="F939" s="121">
        <v>2</v>
      </c>
      <c r="G939" s="121">
        <v>3</v>
      </c>
      <c r="H939" s="121">
        <v>0</v>
      </c>
      <c r="I939" s="119" t="s">
        <v>1340</v>
      </c>
      <c r="J939" s="119"/>
      <c r="K939" s="119" t="s">
        <v>5153</v>
      </c>
      <c r="L939" s="119"/>
      <c r="M939" s="119" t="s">
        <v>1340</v>
      </c>
      <c r="N939" s="119" t="s">
        <v>5154</v>
      </c>
      <c r="O939" s="119" t="s">
        <v>586</v>
      </c>
      <c r="P939" s="119" t="s">
        <v>5155</v>
      </c>
      <c r="AF939" s="27">
        <f t="shared" si="88"/>
        <v>0</v>
      </c>
      <c r="AG939" s="27">
        <f t="shared" si="89"/>
        <v>0</v>
      </c>
      <c r="AH939" s="27">
        <f t="shared" si="90"/>
        <v>0</v>
      </c>
      <c r="AI939" s="27">
        <f t="shared" si="91"/>
        <v>0</v>
      </c>
      <c r="AJ939" s="27">
        <f t="shared" si="92"/>
        <v>9999</v>
      </c>
      <c r="AK939" s="27">
        <f t="shared" si="93"/>
        <v>9999</v>
      </c>
      <c r="AL939" s="27">
        <f t="shared" si="94"/>
        <v>9999</v>
      </c>
      <c r="AM939" s="27">
        <f t="shared" si="95"/>
        <v>9999</v>
      </c>
    </row>
    <row r="940" spans="1:39" ht="35.1" customHeight="1">
      <c r="A940" s="119" t="s">
        <v>617</v>
      </c>
      <c r="B940" s="119" t="s">
        <v>5156</v>
      </c>
      <c r="C940" s="119" t="s">
        <v>575</v>
      </c>
      <c r="D940" s="119" t="s">
        <v>19</v>
      </c>
      <c r="E940" s="119" t="s">
        <v>12</v>
      </c>
      <c r="F940" s="121">
        <v>3</v>
      </c>
      <c r="G940" s="121">
        <v>2</v>
      </c>
      <c r="H940" s="121">
        <v>0</v>
      </c>
      <c r="I940" s="119" t="s">
        <v>575</v>
      </c>
      <c r="J940" s="119"/>
      <c r="K940" s="119" t="s">
        <v>3861</v>
      </c>
      <c r="L940" s="119"/>
      <c r="M940" s="119" t="s">
        <v>575</v>
      </c>
      <c r="N940" s="119" t="s">
        <v>3862</v>
      </c>
      <c r="O940" s="119" t="s">
        <v>3615</v>
      </c>
      <c r="P940" s="119" t="s">
        <v>3616</v>
      </c>
      <c r="AF940" s="27">
        <f t="shared" si="88"/>
        <v>0</v>
      </c>
      <c r="AG940" s="27">
        <f t="shared" si="89"/>
        <v>0</v>
      </c>
      <c r="AH940" s="27">
        <f t="shared" si="90"/>
        <v>0</v>
      </c>
      <c r="AI940" s="27">
        <f t="shared" si="91"/>
        <v>0</v>
      </c>
      <c r="AJ940" s="27">
        <f t="shared" si="92"/>
        <v>9999</v>
      </c>
      <c r="AK940" s="27">
        <f t="shared" si="93"/>
        <v>9999</v>
      </c>
      <c r="AL940" s="27">
        <f t="shared" si="94"/>
        <v>9999</v>
      </c>
      <c r="AM940" s="27">
        <f t="shared" si="95"/>
        <v>9999</v>
      </c>
    </row>
    <row r="941" spans="1:39" ht="35.1" customHeight="1">
      <c r="A941" s="119" t="s">
        <v>617</v>
      </c>
      <c r="B941" s="119" t="s">
        <v>5157</v>
      </c>
      <c r="C941" s="119" t="s">
        <v>2159</v>
      </c>
      <c r="D941" s="119" t="s">
        <v>19</v>
      </c>
      <c r="E941" s="119" t="s">
        <v>12</v>
      </c>
      <c r="F941" s="121">
        <v>4</v>
      </c>
      <c r="G941" s="121">
        <v>2</v>
      </c>
      <c r="H941" s="121">
        <v>0</v>
      </c>
      <c r="I941" s="119" t="s">
        <v>2159</v>
      </c>
      <c r="J941" s="119"/>
      <c r="K941" s="119" t="s">
        <v>3623</v>
      </c>
      <c r="L941" s="119"/>
      <c r="M941" s="119" t="s">
        <v>2159</v>
      </c>
      <c r="N941" s="119" t="s">
        <v>3624</v>
      </c>
      <c r="O941" s="119"/>
      <c r="P941" s="119"/>
      <c r="AF941" s="27">
        <f t="shared" si="88"/>
        <v>0</v>
      </c>
      <c r="AG941" s="27">
        <f t="shared" si="89"/>
        <v>0</v>
      </c>
      <c r="AH941" s="27">
        <f t="shared" si="90"/>
        <v>0</v>
      </c>
      <c r="AI941" s="27">
        <f t="shared" si="91"/>
        <v>0</v>
      </c>
      <c r="AJ941" s="27">
        <f t="shared" si="92"/>
        <v>9999</v>
      </c>
      <c r="AK941" s="27">
        <f t="shared" si="93"/>
        <v>9999</v>
      </c>
      <c r="AL941" s="27">
        <f t="shared" si="94"/>
        <v>9999</v>
      </c>
      <c r="AM941" s="27">
        <f t="shared" si="95"/>
        <v>9999</v>
      </c>
    </row>
    <row r="942" spans="1:39" ht="35.1" customHeight="1">
      <c r="A942" s="119" t="s">
        <v>617</v>
      </c>
      <c r="B942" s="119" t="s">
        <v>5158</v>
      </c>
      <c r="C942" s="119" t="s">
        <v>5159</v>
      </c>
      <c r="D942" s="119" t="s">
        <v>19</v>
      </c>
      <c r="E942" s="119" t="s">
        <v>3571</v>
      </c>
      <c r="F942" s="121">
        <v>5</v>
      </c>
      <c r="G942" s="121">
        <v>0</v>
      </c>
      <c r="H942" s="121">
        <v>0</v>
      </c>
      <c r="I942" s="119"/>
      <c r="J942" s="119"/>
      <c r="K942" s="119"/>
      <c r="L942" s="119"/>
      <c r="M942" s="119"/>
      <c r="N942" s="119"/>
      <c r="O942" s="119"/>
      <c r="P942" s="119"/>
      <c r="AF942" s="27">
        <f t="shared" si="88"/>
        <v>0</v>
      </c>
      <c r="AG942" s="27">
        <f t="shared" si="89"/>
        <v>0</v>
      </c>
      <c r="AH942" s="27">
        <f t="shared" si="90"/>
        <v>0</v>
      </c>
      <c r="AI942" s="27">
        <f t="shared" si="91"/>
        <v>0</v>
      </c>
      <c r="AJ942" s="27">
        <f t="shared" si="92"/>
        <v>9999</v>
      </c>
      <c r="AK942" s="27">
        <f t="shared" si="93"/>
        <v>9999</v>
      </c>
      <c r="AL942" s="27">
        <f t="shared" si="94"/>
        <v>9999</v>
      </c>
      <c r="AM942" s="27">
        <f t="shared" si="95"/>
        <v>9999</v>
      </c>
    </row>
    <row r="943" spans="1:39" ht="35.1" customHeight="1">
      <c r="A943" s="119" t="s">
        <v>617</v>
      </c>
      <c r="B943" s="119" t="s">
        <v>5160</v>
      </c>
      <c r="C943" s="119" t="s">
        <v>431</v>
      </c>
      <c r="D943" s="119" t="s">
        <v>14</v>
      </c>
      <c r="E943" s="119" t="s">
        <v>12</v>
      </c>
      <c r="F943" s="121">
        <v>1</v>
      </c>
      <c r="G943" s="121">
        <v>0</v>
      </c>
      <c r="H943" s="121">
        <v>3</v>
      </c>
      <c r="I943" s="119"/>
      <c r="J943" s="119" t="s">
        <v>431</v>
      </c>
      <c r="K943" s="119"/>
      <c r="L943" s="119" t="s">
        <v>5161</v>
      </c>
      <c r="M943" s="119" t="s">
        <v>431</v>
      </c>
      <c r="N943" s="119"/>
      <c r="O943" s="119"/>
      <c r="P943" s="119"/>
      <c r="AF943" s="27">
        <f t="shared" si="88"/>
        <v>0</v>
      </c>
      <c r="AG943" s="27">
        <f t="shared" si="89"/>
        <v>0</v>
      </c>
      <c r="AH943" s="27">
        <f t="shared" si="90"/>
        <v>0</v>
      </c>
      <c r="AI943" s="27">
        <f t="shared" si="91"/>
        <v>0</v>
      </c>
      <c r="AJ943" s="27">
        <f t="shared" si="92"/>
        <v>9999</v>
      </c>
      <c r="AK943" s="27">
        <f t="shared" si="93"/>
        <v>9999</v>
      </c>
      <c r="AL943" s="27">
        <f t="shared" si="94"/>
        <v>9999</v>
      </c>
      <c r="AM943" s="27">
        <f t="shared" si="95"/>
        <v>9999</v>
      </c>
    </row>
    <row r="944" spans="1:39" ht="35.1" customHeight="1">
      <c r="A944" s="119" t="s">
        <v>617</v>
      </c>
      <c r="B944" s="119" t="s">
        <v>5162</v>
      </c>
      <c r="C944" s="119" t="s">
        <v>1336</v>
      </c>
      <c r="D944" s="119" t="s">
        <v>14</v>
      </c>
      <c r="E944" s="119" t="s">
        <v>12</v>
      </c>
      <c r="F944" s="121">
        <v>2</v>
      </c>
      <c r="G944" s="121">
        <v>0</v>
      </c>
      <c r="H944" s="121">
        <v>3</v>
      </c>
      <c r="I944" s="119"/>
      <c r="J944" s="119" t="s">
        <v>1336</v>
      </c>
      <c r="K944" s="119"/>
      <c r="L944" s="119" t="s">
        <v>5163</v>
      </c>
      <c r="M944" s="119" t="s">
        <v>1336</v>
      </c>
      <c r="N944" s="119"/>
      <c r="O944" s="119"/>
      <c r="P944" s="119"/>
      <c r="AF944" s="27">
        <f t="shared" si="88"/>
        <v>0</v>
      </c>
      <c r="AG944" s="27">
        <f t="shared" si="89"/>
        <v>0</v>
      </c>
      <c r="AH944" s="27">
        <f t="shared" si="90"/>
        <v>0</v>
      </c>
      <c r="AI944" s="27">
        <f t="shared" si="91"/>
        <v>0</v>
      </c>
      <c r="AJ944" s="27">
        <f t="shared" si="92"/>
        <v>9999</v>
      </c>
      <c r="AK944" s="27">
        <f t="shared" si="93"/>
        <v>9999</v>
      </c>
      <c r="AL944" s="27">
        <f t="shared" si="94"/>
        <v>9999</v>
      </c>
      <c r="AM944" s="27">
        <f t="shared" si="95"/>
        <v>9999</v>
      </c>
    </row>
    <row r="945" spans="1:39" ht="35.1" customHeight="1">
      <c r="A945" s="119" t="s">
        <v>617</v>
      </c>
      <c r="B945" s="119" t="s">
        <v>5164</v>
      </c>
      <c r="C945" s="119" t="s">
        <v>1337</v>
      </c>
      <c r="D945" s="119" t="s">
        <v>14</v>
      </c>
      <c r="E945" s="119" t="s">
        <v>12</v>
      </c>
      <c r="F945" s="121">
        <v>3</v>
      </c>
      <c r="G945" s="121">
        <v>0</v>
      </c>
      <c r="H945" s="121">
        <v>2</v>
      </c>
      <c r="I945" s="119"/>
      <c r="J945" s="119" t="s">
        <v>1337</v>
      </c>
      <c r="K945" s="119"/>
      <c r="L945" s="119" t="s">
        <v>5165</v>
      </c>
      <c r="M945" s="119" t="s">
        <v>1337</v>
      </c>
      <c r="N945" s="119"/>
      <c r="O945" s="119"/>
      <c r="P945" s="119"/>
      <c r="AF945" s="27">
        <f t="shared" si="88"/>
        <v>0</v>
      </c>
      <c r="AG945" s="27">
        <f t="shared" si="89"/>
        <v>0</v>
      </c>
      <c r="AH945" s="27">
        <f t="shared" si="90"/>
        <v>0</v>
      </c>
      <c r="AI945" s="27">
        <f t="shared" si="91"/>
        <v>0</v>
      </c>
      <c r="AJ945" s="27">
        <f t="shared" si="92"/>
        <v>9999</v>
      </c>
      <c r="AK945" s="27">
        <f t="shared" si="93"/>
        <v>9999</v>
      </c>
      <c r="AL945" s="27">
        <f t="shared" si="94"/>
        <v>9999</v>
      </c>
      <c r="AM945" s="27">
        <f t="shared" si="95"/>
        <v>9999</v>
      </c>
    </row>
    <row r="946" spans="1:39" ht="35.1" customHeight="1">
      <c r="A946" s="119" t="s">
        <v>617</v>
      </c>
      <c r="B946" s="119" t="s">
        <v>5166</v>
      </c>
      <c r="C946" s="119" t="s">
        <v>1338</v>
      </c>
      <c r="D946" s="119" t="s">
        <v>14</v>
      </c>
      <c r="E946" s="119" t="s">
        <v>12</v>
      </c>
      <c r="F946" s="121">
        <v>4</v>
      </c>
      <c r="G946" s="121">
        <v>0</v>
      </c>
      <c r="H946" s="121">
        <v>2</v>
      </c>
      <c r="I946" s="119"/>
      <c r="J946" s="119" t="s">
        <v>1338</v>
      </c>
      <c r="K946" s="119"/>
      <c r="L946" s="119" t="s">
        <v>5167</v>
      </c>
      <c r="M946" s="119" t="s">
        <v>1338</v>
      </c>
      <c r="N946" s="119" t="s">
        <v>5168</v>
      </c>
      <c r="O946" s="119" t="s">
        <v>5169</v>
      </c>
      <c r="P946" s="119"/>
      <c r="AF946" s="27">
        <f t="shared" si="88"/>
        <v>0</v>
      </c>
      <c r="AG946" s="27">
        <f t="shared" si="89"/>
        <v>0</v>
      </c>
      <c r="AH946" s="27">
        <f t="shared" si="90"/>
        <v>0</v>
      </c>
      <c r="AI946" s="27">
        <f t="shared" si="91"/>
        <v>0</v>
      </c>
      <c r="AJ946" s="27">
        <f t="shared" si="92"/>
        <v>9999</v>
      </c>
      <c r="AK946" s="27">
        <f t="shared" si="93"/>
        <v>9999</v>
      </c>
      <c r="AL946" s="27">
        <f t="shared" si="94"/>
        <v>9999</v>
      </c>
      <c r="AM946" s="27">
        <f t="shared" si="95"/>
        <v>9999</v>
      </c>
    </row>
    <row r="947" spans="1:39" ht="35.1" customHeight="1">
      <c r="A947" s="119" t="s">
        <v>617</v>
      </c>
      <c r="B947" s="119" t="s">
        <v>5170</v>
      </c>
      <c r="C947" s="119" t="s">
        <v>5171</v>
      </c>
      <c r="D947" s="119" t="s">
        <v>14</v>
      </c>
      <c r="E947" s="119" t="s">
        <v>3571</v>
      </c>
      <c r="F947" s="121">
        <v>5</v>
      </c>
      <c r="G947" s="121">
        <v>0</v>
      </c>
      <c r="H947" s="121">
        <v>0</v>
      </c>
      <c r="I947" s="119"/>
      <c r="J947" s="119"/>
      <c r="K947" s="119"/>
      <c r="L947" s="119"/>
      <c r="M947" s="119"/>
      <c r="N947" s="119"/>
      <c r="O947" s="119"/>
      <c r="P947" s="119"/>
      <c r="AF947" s="27">
        <f t="shared" si="88"/>
        <v>0</v>
      </c>
      <c r="AG947" s="27">
        <f t="shared" si="89"/>
        <v>0</v>
      </c>
      <c r="AH947" s="27">
        <f t="shared" si="90"/>
        <v>0</v>
      </c>
      <c r="AI947" s="27">
        <f t="shared" si="91"/>
        <v>0</v>
      </c>
      <c r="AJ947" s="27">
        <f t="shared" si="92"/>
        <v>9999</v>
      </c>
      <c r="AK947" s="27">
        <f t="shared" si="93"/>
        <v>9999</v>
      </c>
      <c r="AL947" s="27">
        <f t="shared" si="94"/>
        <v>9999</v>
      </c>
      <c r="AM947" s="27">
        <f t="shared" si="95"/>
        <v>9999</v>
      </c>
    </row>
    <row r="948" spans="1:39" ht="35.1" customHeight="1">
      <c r="A948" s="119" t="s">
        <v>1341</v>
      </c>
      <c r="B948" s="119" t="s">
        <v>5172</v>
      </c>
      <c r="C948" s="119" t="s">
        <v>1351</v>
      </c>
      <c r="D948" s="119" t="s">
        <v>19</v>
      </c>
      <c r="E948" s="119" t="s">
        <v>12</v>
      </c>
      <c r="F948" s="121">
        <v>1</v>
      </c>
      <c r="G948" s="121">
        <v>3</v>
      </c>
      <c r="H948" s="121">
        <v>0</v>
      </c>
      <c r="I948" s="119" t="s">
        <v>1351</v>
      </c>
      <c r="J948" s="119"/>
      <c r="K948" s="119" t="s">
        <v>5173</v>
      </c>
      <c r="L948" s="119"/>
      <c r="M948" s="119" t="s">
        <v>1351</v>
      </c>
      <c r="N948" s="119" t="s">
        <v>5174</v>
      </c>
      <c r="O948" s="119" t="s">
        <v>1154</v>
      </c>
      <c r="P948" s="119" t="s">
        <v>4831</v>
      </c>
      <c r="AF948" s="27">
        <f t="shared" si="88"/>
        <v>0</v>
      </c>
      <c r="AG948" s="27">
        <f t="shared" si="89"/>
        <v>0</v>
      </c>
      <c r="AH948" s="27">
        <f t="shared" si="90"/>
        <v>0</v>
      </c>
      <c r="AI948" s="27">
        <f t="shared" si="91"/>
        <v>0</v>
      </c>
      <c r="AJ948" s="27">
        <f t="shared" si="92"/>
        <v>9999</v>
      </c>
      <c r="AK948" s="27">
        <f t="shared" si="93"/>
        <v>9999</v>
      </c>
      <c r="AL948" s="27">
        <f t="shared" si="94"/>
        <v>9999</v>
      </c>
      <c r="AM948" s="27">
        <f t="shared" si="95"/>
        <v>9999</v>
      </c>
    </row>
    <row r="949" spans="1:39" ht="35.1" customHeight="1">
      <c r="A949" s="119" t="s">
        <v>1341</v>
      </c>
      <c r="B949" s="119" t="s">
        <v>5175</v>
      </c>
      <c r="C949" s="119" t="s">
        <v>711</v>
      </c>
      <c r="D949" s="119" t="s">
        <v>19</v>
      </c>
      <c r="E949" s="119" t="s">
        <v>12</v>
      </c>
      <c r="F949" s="121">
        <v>2</v>
      </c>
      <c r="G949" s="121">
        <v>3</v>
      </c>
      <c r="H949" s="121">
        <v>0</v>
      </c>
      <c r="I949" s="119" t="s">
        <v>711</v>
      </c>
      <c r="J949" s="119"/>
      <c r="K949" s="119" t="s">
        <v>4087</v>
      </c>
      <c r="L949" s="119"/>
      <c r="M949" s="119" t="s">
        <v>711</v>
      </c>
      <c r="N949" s="119" t="s">
        <v>4088</v>
      </c>
      <c r="O949" s="119"/>
      <c r="P949" s="119"/>
      <c r="AF949" s="27">
        <f t="shared" si="88"/>
        <v>0</v>
      </c>
      <c r="AG949" s="27">
        <f t="shared" si="89"/>
        <v>0</v>
      </c>
      <c r="AH949" s="27">
        <f t="shared" si="90"/>
        <v>0</v>
      </c>
      <c r="AI949" s="27">
        <f t="shared" si="91"/>
        <v>0</v>
      </c>
      <c r="AJ949" s="27">
        <f t="shared" si="92"/>
        <v>9999</v>
      </c>
      <c r="AK949" s="27">
        <f t="shared" si="93"/>
        <v>9999</v>
      </c>
      <c r="AL949" s="27">
        <f t="shared" si="94"/>
        <v>9999</v>
      </c>
      <c r="AM949" s="27">
        <f t="shared" si="95"/>
        <v>9999</v>
      </c>
    </row>
    <row r="950" spans="1:39" ht="35.1" customHeight="1">
      <c r="A950" s="119" t="s">
        <v>1341</v>
      </c>
      <c r="B950" s="119" t="s">
        <v>5176</v>
      </c>
      <c r="C950" s="119" t="s">
        <v>5177</v>
      </c>
      <c r="D950" s="119" t="s">
        <v>19</v>
      </c>
      <c r="E950" s="119" t="s">
        <v>12</v>
      </c>
      <c r="F950" s="121">
        <v>3</v>
      </c>
      <c r="G950" s="121">
        <v>2</v>
      </c>
      <c r="H950" s="121">
        <v>0</v>
      </c>
      <c r="I950" s="119" t="s">
        <v>5177</v>
      </c>
      <c r="J950" s="119"/>
      <c r="K950" s="119" t="s">
        <v>5178</v>
      </c>
      <c r="L950" s="119"/>
      <c r="M950" s="119" t="s">
        <v>5177</v>
      </c>
      <c r="N950" s="119" t="s">
        <v>1568</v>
      </c>
      <c r="O950" s="119" t="s">
        <v>5179</v>
      </c>
      <c r="P950" s="119"/>
      <c r="AF950" s="27">
        <f t="shared" si="88"/>
        <v>0</v>
      </c>
      <c r="AG950" s="27">
        <f t="shared" si="89"/>
        <v>0</v>
      </c>
      <c r="AH950" s="27">
        <f t="shared" si="90"/>
        <v>0</v>
      </c>
      <c r="AI950" s="27">
        <f t="shared" si="91"/>
        <v>0</v>
      </c>
      <c r="AJ950" s="27">
        <f t="shared" si="92"/>
        <v>9999</v>
      </c>
      <c r="AK950" s="27">
        <f t="shared" si="93"/>
        <v>9999</v>
      </c>
      <c r="AL950" s="27">
        <f t="shared" si="94"/>
        <v>9999</v>
      </c>
      <c r="AM950" s="27">
        <f t="shared" si="95"/>
        <v>9999</v>
      </c>
    </row>
    <row r="951" spans="1:39" ht="35.1" customHeight="1">
      <c r="A951" s="119" t="s">
        <v>1341</v>
      </c>
      <c r="B951" s="119" t="s">
        <v>5180</v>
      </c>
      <c r="C951" s="119" t="s">
        <v>3888</v>
      </c>
      <c r="D951" s="119" t="s">
        <v>19</v>
      </c>
      <c r="E951" s="119" t="s">
        <v>12</v>
      </c>
      <c r="F951" s="121">
        <v>4</v>
      </c>
      <c r="G951" s="121">
        <v>2</v>
      </c>
      <c r="H951" s="121">
        <v>0</v>
      </c>
      <c r="I951" s="119" t="s">
        <v>3888</v>
      </c>
      <c r="J951" s="119"/>
      <c r="K951" s="119" t="s">
        <v>5181</v>
      </c>
      <c r="L951" s="119"/>
      <c r="M951" s="119" t="s">
        <v>3888</v>
      </c>
      <c r="N951" s="119" t="s">
        <v>5182</v>
      </c>
      <c r="O951" s="119"/>
      <c r="P951" s="119"/>
      <c r="AF951" s="27">
        <f t="shared" si="88"/>
        <v>0</v>
      </c>
      <c r="AG951" s="27">
        <f t="shared" si="89"/>
        <v>0</v>
      </c>
      <c r="AH951" s="27">
        <f t="shared" si="90"/>
        <v>0</v>
      </c>
      <c r="AI951" s="27">
        <f t="shared" si="91"/>
        <v>0</v>
      </c>
      <c r="AJ951" s="27">
        <f t="shared" si="92"/>
        <v>9999</v>
      </c>
      <c r="AK951" s="27">
        <f t="shared" si="93"/>
        <v>9999</v>
      </c>
      <c r="AL951" s="27">
        <f t="shared" si="94"/>
        <v>9999</v>
      </c>
      <c r="AM951" s="27">
        <f t="shared" si="95"/>
        <v>9999</v>
      </c>
    </row>
    <row r="952" spans="1:39" ht="35.1" customHeight="1">
      <c r="A952" s="119" t="s">
        <v>1341</v>
      </c>
      <c r="B952" s="119" t="s">
        <v>5183</v>
      </c>
      <c r="C952" s="119" t="s">
        <v>5184</v>
      </c>
      <c r="D952" s="119" t="s">
        <v>19</v>
      </c>
      <c r="E952" s="119" t="s">
        <v>3571</v>
      </c>
      <c r="F952" s="121">
        <v>5</v>
      </c>
      <c r="G952" s="121">
        <v>0</v>
      </c>
      <c r="H952" s="121">
        <v>0</v>
      </c>
      <c r="I952" s="119"/>
      <c r="J952" s="119"/>
      <c r="K952" s="119"/>
      <c r="L952" s="119"/>
      <c r="M952" s="119"/>
      <c r="N952" s="119"/>
      <c r="O952" s="119"/>
      <c r="P952" s="119"/>
      <c r="AF952" s="27">
        <f t="shared" si="88"/>
        <v>0</v>
      </c>
      <c r="AG952" s="27">
        <f t="shared" si="89"/>
        <v>0</v>
      </c>
      <c r="AH952" s="27">
        <f t="shared" si="90"/>
        <v>0</v>
      </c>
      <c r="AI952" s="27">
        <f t="shared" si="91"/>
        <v>0</v>
      </c>
      <c r="AJ952" s="27">
        <f t="shared" si="92"/>
        <v>9999</v>
      </c>
      <c r="AK952" s="27">
        <f t="shared" si="93"/>
        <v>9999</v>
      </c>
      <c r="AL952" s="27">
        <f t="shared" si="94"/>
        <v>9999</v>
      </c>
      <c r="AM952" s="27">
        <f t="shared" si="95"/>
        <v>9999</v>
      </c>
    </row>
    <row r="953" spans="1:39" ht="35.1" customHeight="1">
      <c r="A953" s="119" t="s">
        <v>1341</v>
      </c>
      <c r="B953" s="119" t="s">
        <v>5185</v>
      </c>
      <c r="C953" s="119" t="s">
        <v>1336</v>
      </c>
      <c r="D953" s="119" t="s">
        <v>14</v>
      </c>
      <c r="E953" s="119" t="s">
        <v>12</v>
      </c>
      <c r="F953" s="121">
        <v>1</v>
      </c>
      <c r="G953" s="121">
        <v>0</v>
      </c>
      <c r="H953" s="121">
        <v>3</v>
      </c>
      <c r="I953" s="119"/>
      <c r="J953" s="119" t="s">
        <v>1336</v>
      </c>
      <c r="K953" s="119"/>
      <c r="L953" s="119" t="s">
        <v>5163</v>
      </c>
      <c r="M953" s="119" t="s">
        <v>1336</v>
      </c>
      <c r="N953" s="119"/>
      <c r="O953" s="119"/>
      <c r="P953" s="119"/>
      <c r="AF953" s="27">
        <f t="shared" si="88"/>
        <v>0</v>
      </c>
      <c r="AG953" s="27">
        <f t="shared" si="89"/>
        <v>0</v>
      </c>
      <c r="AH953" s="27">
        <f t="shared" si="90"/>
        <v>0</v>
      </c>
      <c r="AI953" s="27">
        <f t="shared" si="91"/>
        <v>0</v>
      </c>
      <c r="AJ953" s="27">
        <f t="shared" si="92"/>
        <v>9999</v>
      </c>
      <c r="AK953" s="27">
        <f t="shared" si="93"/>
        <v>9999</v>
      </c>
      <c r="AL953" s="27">
        <f t="shared" si="94"/>
        <v>9999</v>
      </c>
      <c r="AM953" s="27">
        <f t="shared" si="95"/>
        <v>9999</v>
      </c>
    </row>
    <row r="954" spans="1:39" ht="35.1" customHeight="1">
      <c r="A954" s="119" t="s">
        <v>1341</v>
      </c>
      <c r="B954" s="119" t="s">
        <v>5186</v>
      </c>
      <c r="C954" s="119" t="s">
        <v>1350</v>
      </c>
      <c r="D954" s="119" t="s">
        <v>14</v>
      </c>
      <c r="E954" s="119" t="s">
        <v>12</v>
      </c>
      <c r="F954" s="121">
        <v>2</v>
      </c>
      <c r="G954" s="121">
        <v>0</v>
      </c>
      <c r="H954" s="121">
        <v>3</v>
      </c>
      <c r="I954" s="119"/>
      <c r="J954" s="119" t="s">
        <v>1350</v>
      </c>
      <c r="K954" s="119"/>
      <c r="L954" s="119" t="s">
        <v>5187</v>
      </c>
      <c r="M954" s="119" t="s">
        <v>1350</v>
      </c>
      <c r="N954" s="119"/>
      <c r="O954" s="119"/>
      <c r="P954" s="119"/>
      <c r="AF954" s="27">
        <f t="shared" si="88"/>
        <v>0</v>
      </c>
      <c r="AG954" s="27">
        <f t="shared" si="89"/>
        <v>0</v>
      </c>
      <c r="AH954" s="27">
        <f t="shared" si="90"/>
        <v>0</v>
      </c>
      <c r="AI954" s="27">
        <f t="shared" si="91"/>
        <v>0</v>
      </c>
      <c r="AJ954" s="27">
        <f t="shared" si="92"/>
        <v>9999</v>
      </c>
      <c r="AK954" s="27">
        <f t="shared" si="93"/>
        <v>9999</v>
      </c>
      <c r="AL954" s="27">
        <f t="shared" si="94"/>
        <v>9999</v>
      </c>
      <c r="AM954" s="27">
        <f t="shared" si="95"/>
        <v>9999</v>
      </c>
    </row>
    <row r="955" spans="1:39" ht="35.1" customHeight="1">
      <c r="A955" s="119" t="s">
        <v>1341</v>
      </c>
      <c r="B955" s="119" t="s">
        <v>5188</v>
      </c>
      <c r="C955" s="119" t="s">
        <v>627</v>
      </c>
      <c r="D955" s="119" t="s">
        <v>14</v>
      </c>
      <c r="E955" s="119" t="s">
        <v>12</v>
      </c>
      <c r="F955" s="121">
        <v>3</v>
      </c>
      <c r="G955" s="121">
        <v>0</v>
      </c>
      <c r="H955" s="121">
        <v>2</v>
      </c>
      <c r="I955" s="119"/>
      <c r="J955" s="119" t="s">
        <v>627</v>
      </c>
      <c r="K955" s="119"/>
      <c r="L955" s="119" t="s">
        <v>3961</v>
      </c>
      <c r="M955" s="119" t="s">
        <v>627</v>
      </c>
      <c r="N955" s="119" t="s">
        <v>3962</v>
      </c>
      <c r="O955" s="119"/>
      <c r="P955" s="119"/>
      <c r="AF955" s="27">
        <f t="shared" si="88"/>
        <v>0</v>
      </c>
      <c r="AG955" s="27">
        <f t="shared" si="89"/>
        <v>0</v>
      </c>
      <c r="AH955" s="27">
        <f t="shared" si="90"/>
        <v>0</v>
      </c>
      <c r="AI955" s="27">
        <f t="shared" si="91"/>
        <v>0</v>
      </c>
      <c r="AJ955" s="27">
        <f t="shared" si="92"/>
        <v>9999</v>
      </c>
      <c r="AK955" s="27">
        <f t="shared" si="93"/>
        <v>9999</v>
      </c>
      <c r="AL955" s="27">
        <f t="shared" si="94"/>
        <v>9999</v>
      </c>
      <c r="AM955" s="27">
        <f t="shared" si="95"/>
        <v>9999</v>
      </c>
    </row>
    <row r="956" spans="1:39" ht="35.1" customHeight="1">
      <c r="A956" s="119" t="s">
        <v>1341</v>
      </c>
      <c r="B956" s="119" t="s">
        <v>5189</v>
      </c>
      <c r="C956" s="119" t="s">
        <v>429</v>
      </c>
      <c r="D956" s="119" t="s">
        <v>14</v>
      </c>
      <c r="E956" s="119" t="s">
        <v>12</v>
      </c>
      <c r="F956" s="121">
        <v>4</v>
      </c>
      <c r="G956" s="121">
        <v>0</v>
      </c>
      <c r="H956" s="121">
        <v>2</v>
      </c>
      <c r="I956" s="119"/>
      <c r="J956" s="119" t="s">
        <v>429</v>
      </c>
      <c r="K956" s="119"/>
      <c r="L956" s="119" t="s">
        <v>3563</v>
      </c>
      <c r="M956" s="119" t="s">
        <v>429</v>
      </c>
      <c r="N956" s="119" t="s">
        <v>3564</v>
      </c>
      <c r="O956" s="119"/>
      <c r="P956" s="119"/>
      <c r="AF956" s="27">
        <f t="shared" ref="AF956:AF1019" si="96">IF(AND($A956=$B$20,$D956="PRO",$E956="POS"),IF(SUMPRODUCT(--($M956:$AE956&lt;&gt;""),--(((ISNUMBER(SEARCH($M956:$AE956,$B$5)))+(ISNUMBER(SEARCH(SUBSTITUTE($M956:$AE956," ",""),SUBSTITUTE($B$5," ","")))))&gt;0))&gt;0,$G956,0),0)</f>
        <v>0</v>
      </c>
      <c r="AG956" s="27">
        <f t="shared" ref="AG956:AG1019" si="97">IF(AND($A956=$B$20,$D956="PRO",$E956="POS"),IF(SUMPRODUCT(--($M956:$AE956&lt;&gt;""),--(((ISNUMBER(SEARCH($M956:$AE956,$B$5&amp;" "&amp;$B$10)))+(ISNUMBER(SEARCH(SUBSTITUTE($M956:$AE956," ",""),SUBSTITUTE($B$5&amp;" "&amp;$B$10," ","")))))&gt;0))&gt;0,$G956,0),0)</f>
        <v>0</v>
      </c>
      <c r="AH956" s="27">
        <f t="shared" ref="AH956:AH1019" si="98">IF(AND($A956=$B$20,$D956="CFA",$E956="POS"),IF(SUMPRODUCT(--($M956:$AE956&lt;&gt;""),--(((ISNUMBER(SEARCH($M956:$AE956,$D$5)))+(ISNUMBER(SEARCH(SUBSTITUTE($M956:$AE956," ",""),SUBSTITUTE($D$5," ","")))))&gt;0))&gt;0,$H956,0),0)</f>
        <v>0</v>
      </c>
      <c r="AI956" s="27">
        <f t="shared" ref="AI956:AI1019" si="99">IF(AND($A956=$B$20,$D956="CFA",$E956="POS"),IF(SUMPRODUCT(--($M956:$AE956&lt;&gt;""),--(((ISNUMBER(SEARCH($M956:$AE956,$D$5&amp;" "&amp;$D$10)))+(ISNUMBER(SEARCH(SUBSTITUTE($M956:$AE956," ",""),SUBSTITUTE($D$5&amp;" "&amp;$D$10," ","")))))&gt;0))&gt;0,$H956,0),0)</f>
        <v>0</v>
      </c>
      <c r="AJ956" s="27">
        <f t="shared" ref="AJ956:AJ1019" si="100">IF(AND($A956=$B$20,$D956="PRO",$E956="POS",$AF956=0),$F956,9999)</f>
        <v>9999</v>
      </c>
      <c r="AK956" s="27">
        <f t="shared" ref="AK956:AK1019" si="101">IF(AND($A956=$B$20,$D956="PRO",$E956="POS",$AG956=0),$F956,9999)</f>
        <v>9999</v>
      </c>
      <c r="AL956" s="27">
        <f t="shared" ref="AL956:AL1019" si="102">IF(AND($A956=$B$20,$D956="CFA",$E956="POS",$AH956=0),$F956,9999)</f>
        <v>9999</v>
      </c>
      <c r="AM956" s="27">
        <f t="shared" ref="AM956:AM1019" si="103">IF(AND($A956=$B$20,$D956="CFA",$E956="POS",$AI956=0),$F956,9999)</f>
        <v>9999</v>
      </c>
    </row>
    <row r="957" spans="1:39" ht="35.1" customHeight="1">
      <c r="A957" s="119" t="s">
        <v>1341</v>
      </c>
      <c r="B957" s="119" t="s">
        <v>5190</v>
      </c>
      <c r="C957" s="119" t="s">
        <v>5191</v>
      </c>
      <c r="D957" s="119" t="s">
        <v>14</v>
      </c>
      <c r="E957" s="119" t="s">
        <v>3571</v>
      </c>
      <c r="F957" s="121">
        <v>5</v>
      </c>
      <c r="G957" s="121">
        <v>0</v>
      </c>
      <c r="H957" s="121">
        <v>0</v>
      </c>
      <c r="I957" s="119"/>
      <c r="J957" s="119"/>
      <c r="K957" s="119"/>
      <c r="L957" s="119"/>
      <c r="M957" s="119"/>
      <c r="N957" s="119"/>
      <c r="O957" s="119"/>
      <c r="P957" s="119"/>
      <c r="AF957" s="27">
        <f t="shared" si="96"/>
        <v>0</v>
      </c>
      <c r="AG957" s="27">
        <f t="shared" si="97"/>
        <v>0</v>
      </c>
      <c r="AH957" s="27">
        <f t="shared" si="98"/>
        <v>0</v>
      </c>
      <c r="AI957" s="27">
        <f t="shared" si="99"/>
        <v>0</v>
      </c>
      <c r="AJ957" s="27">
        <f t="shared" si="100"/>
        <v>9999</v>
      </c>
      <c r="AK957" s="27">
        <f t="shared" si="101"/>
        <v>9999</v>
      </c>
      <c r="AL957" s="27">
        <f t="shared" si="102"/>
        <v>9999</v>
      </c>
      <c r="AM957" s="27">
        <f t="shared" si="103"/>
        <v>9999</v>
      </c>
    </row>
    <row r="958" spans="1:39" ht="35.1" customHeight="1">
      <c r="A958" s="119" t="s">
        <v>1352</v>
      </c>
      <c r="B958" s="119" t="s">
        <v>5192</v>
      </c>
      <c r="C958" s="119" t="s">
        <v>23</v>
      </c>
      <c r="D958" s="119" t="s">
        <v>19</v>
      </c>
      <c r="E958" s="119" t="s">
        <v>12</v>
      </c>
      <c r="F958" s="121">
        <v>1</v>
      </c>
      <c r="G958" s="121">
        <v>3</v>
      </c>
      <c r="H958" s="121">
        <v>0</v>
      </c>
      <c r="I958" s="119" t="s">
        <v>23</v>
      </c>
      <c r="J958" s="119"/>
      <c r="K958" s="119" t="s">
        <v>3795</v>
      </c>
      <c r="L958" s="119"/>
      <c r="M958" s="119" t="s">
        <v>23</v>
      </c>
      <c r="N958" s="119" t="s">
        <v>3796</v>
      </c>
      <c r="O958" s="119"/>
      <c r="P958" s="119"/>
      <c r="AF958" s="27">
        <f t="shared" si="96"/>
        <v>0</v>
      </c>
      <c r="AG958" s="27">
        <f t="shared" si="97"/>
        <v>0</v>
      </c>
      <c r="AH958" s="27">
        <f t="shared" si="98"/>
        <v>0</v>
      </c>
      <c r="AI958" s="27">
        <f t="shared" si="99"/>
        <v>0</v>
      </c>
      <c r="AJ958" s="27">
        <f t="shared" si="100"/>
        <v>9999</v>
      </c>
      <c r="AK958" s="27">
        <f t="shared" si="101"/>
        <v>9999</v>
      </c>
      <c r="AL958" s="27">
        <f t="shared" si="102"/>
        <v>9999</v>
      </c>
      <c r="AM958" s="27">
        <f t="shared" si="103"/>
        <v>9999</v>
      </c>
    </row>
    <row r="959" spans="1:39" ht="35.1" customHeight="1">
      <c r="A959" s="119" t="s">
        <v>1352</v>
      </c>
      <c r="B959" s="119" t="s">
        <v>5193</v>
      </c>
      <c r="C959" s="119" t="s">
        <v>1362</v>
      </c>
      <c r="D959" s="119" t="s">
        <v>19</v>
      </c>
      <c r="E959" s="119" t="s">
        <v>12</v>
      </c>
      <c r="F959" s="121">
        <v>2</v>
      </c>
      <c r="G959" s="121">
        <v>3</v>
      </c>
      <c r="H959" s="121">
        <v>0</v>
      </c>
      <c r="I959" s="119" t="s">
        <v>1362</v>
      </c>
      <c r="J959" s="119"/>
      <c r="K959" s="119" t="s">
        <v>5194</v>
      </c>
      <c r="L959" s="119"/>
      <c r="M959" s="119" t="s">
        <v>1362</v>
      </c>
      <c r="N959" s="119" t="s">
        <v>5195</v>
      </c>
      <c r="O959" s="119" t="s">
        <v>1154</v>
      </c>
      <c r="P959" s="119" t="s">
        <v>4831</v>
      </c>
      <c r="AF959" s="27">
        <f t="shared" si="96"/>
        <v>0</v>
      </c>
      <c r="AG959" s="27">
        <f t="shared" si="97"/>
        <v>0</v>
      </c>
      <c r="AH959" s="27">
        <f t="shared" si="98"/>
        <v>0</v>
      </c>
      <c r="AI959" s="27">
        <f t="shared" si="99"/>
        <v>0</v>
      </c>
      <c r="AJ959" s="27">
        <f t="shared" si="100"/>
        <v>9999</v>
      </c>
      <c r="AK959" s="27">
        <f t="shared" si="101"/>
        <v>9999</v>
      </c>
      <c r="AL959" s="27">
        <f t="shared" si="102"/>
        <v>9999</v>
      </c>
      <c r="AM959" s="27">
        <f t="shared" si="103"/>
        <v>9999</v>
      </c>
    </row>
    <row r="960" spans="1:39" ht="35.1" customHeight="1">
      <c r="A960" s="119" t="s">
        <v>1352</v>
      </c>
      <c r="B960" s="119" t="s">
        <v>5196</v>
      </c>
      <c r="C960" s="119" t="s">
        <v>5197</v>
      </c>
      <c r="D960" s="119" t="s">
        <v>19</v>
      </c>
      <c r="E960" s="119" t="s">
        <v>12</v>
      </c>
      <c r="F960" s="121">
        <v>3</v>
      </c>
      <c r="G960" s="121">
        <v>2</v>
      </c>
      <c r="H960" s="121">
        <v>0</v>
      </c>
      <c r="I960" s="119" t="s">
        <v>5197</v>
      </c>
      <c r="J960" s="119"/>
      <c r="K960" s="119" t="s">
        <v>5198</v>
      </c>
      <c r="L960" s="119"/>
      <c r="M960" s="119" t="s">
        <v>5197</v>
      </c>
      <c r="N960" s="119" t="s">
        <v>5199</v>
      </c>
      <c r="O960" s="119" t="s">
        <v>4157</v>
      </c>
      <c r="P960" s="119" t="s">
        <v>4158</v>
      </c>
      <c r="AF960" s="27">
        <f t="shared" si="96"/>
        <v>0</v>
      </c>
      <c r="AG960" s="27">
        <f t="shared" si="97"/>
        <v>0</v>
      </c>
      <c r="AH960" s="27">
        <f t="shared" si="98"/>
        <v>0</v>
      </c>
      <c r="AI960" s="27">
        <f t="shared" si="99"/>
        <v>0</v>
      </c>
      <c r="AJ960" s="27">
        <f t="shared" si="100"/>
        <v>9999</v>
      </c>
      <c r="AK960" s="27">
        <f t="shared" si="101"/>
        <v>9999</v>
      </c>
      <c r="AL960" s="27">
        <f t="shared" si="102"/>
        <v>9999</v>
      </c>
      <c r="AM960" s="27">
        <f t="shared" si="103"/>
        <v>9999</v>
      </c>
    </row>
    <row r="961" spans="1:39" ht="35.1" customHeight="1">
      <c r="A961" s="119" t="s">
        <v>1352</v>
      </c>
      <c r="B961" s="119" t="s">
        <v>5200</v>
      </c>
      <c r="C961" s="119" t="s">
        <v>66</v>
      </c>
      <c r="D961" s="119" t="s">
        <v>19</v>
      </c>
      <c r="E961" s="119" t="s">
        <v>12</v>
      </c>
      <c r="F961" s="121">
        <v>4</v>
      </c>
      <c r="G961" s="121">
        <v>2</v>
      </c>
      <c r="H961" s="121">
        <v>0</v>
      </c>
      <c r="I961" s="119" t="s">
        <v>66</v>
      </c>
      <c r="J961" s="119"/>
      <c r="K961" s="119" t="s">
        <v>5201</v>
      </c>
      <c r="L961" s="119"/>
      <c r="M961" s="119" t="s">
        <v>66</v>
      </c>
      <c r="N961" s="119" t="s">
        <v>4047</v>
      </c>
      <c r="O961" s="119"/>
      <c r="P961" s="119"/>
      <c r="AF961" s="27">
        <f t="shared" si="96"/>
        <v>0</v>
      </c>
      <c r="AG961" s="27">
        <f t="shared" si="97"/>
        <v>0</v>
      </c>
      <c r="AH961" s="27">
        <f t="shared" si="98"/>
        <v>0</v>
      </c>
      <c r="AI961" s="27">
        <f t="shared" si="99"/>
        <v>0</v>
      </c>
      <c r="AJ961" s="27">
        <f t="shared" si="100"/>
        <v>9999</v>
      </c>
      <c r="AK961" s="27">
        <f t="shared" si="101"/>
        <v>9999</v>
      </c>
      <c r="AL961" s="27">
        <f t="shared" si="102"/>
        <v>9999</v>
      </c>
      <c r="AM961" s="27">
        <f t="shared" si="103"/>
        <v>9999</v>
      </c>
    </row>
    <row r="962" spans="1:39" ht="35.1" customHeight="1">
      <c r="A962" s="119" t="s">
        <v>1352</v>
      </c>
      <c r="B962" s="119" t="s">
        <v>5202</v>
      </c>
      <c r="C962" s="119" t="s">
        <v>5203</v>
      </c>
      <c r="D962" s="119" t="s">
        <v>19</v>
      </c>
      <c r="E962" s="119" t="s">
        <v>3571</v>
      </c>
      <c r="F962" s="121">
        <v>5</v>
      </c>
      <c r="G962" s="121">
        <v>0</v>
      </c>
      <c r="H962" s="121">
        <v>0</v>
      </c>
      <c r="I962" s="119"/>
      <c r="J962" s="119"/>
      <c r="K962" s="119"/>
      <c r="L962" s="119"/>
      <c r="M962" s="119"/>
      <c r="N962" s="119"/>
      <c r="O962" s="119"/>
      <c r="P962" s="119"/>
      <c r="AF962" s="27">
        <f t="shared" si="96"/>
        <v>0</v>
      </c>
      <c r="AG962" s="27">
        <f t="shared" si="97"/>
        <v>0</v>
      </c>
      <c r="AH962" s="27">
        <f t="shared" si="98"/>
        <v>0</v>
      </c>
      <c r="AI962" s="27">
        <f t="shared" si="99"/>
        <v>0</v>
      </c>
      <c r="AJ962" s="27">
        <f t="shared" si="100"/>
        <v>9999</v>
      </c>
      <c r="AK962" s="27">
        <f t="shared" si="101"/>
        <v>9999</v>
      </c>
      <c r="AL962" s="27">
        <f t="shared" si="102"/>
        <v>9999</v>
      </c>
      <c r="AM962" s="27">
        <f t="shared" si="103"/>
        <v>9999</v>
      </c>
    </row>
    <row r="963" spans="1:39" ht="35.1" customHeight="1">
      <c r="A963" s="119" t="s">
        <v>1352</v>
      </c>
      <c r="B963" s="119" t="s">
        <v>5204</v>
      </c>
      <c r="C963" s="119" t="s">
        <v>1337</v>
      </c>
      <c r="D963" s="119" t="s">
        <v>14</v>
      </c>
      <c r="E963" s="119" t="s">
        <v>12</v>
      </c>
      <c r="F963" s="121">
        <v>1</v>
      </c>
      <c r="G963" s="121">
        <v>0</v>
      </c>
      <c r="H963" s="121">
        <v>3</v>
      </c>
      <c r="I963" s="119"/>
      <c r="J963" s="119" t="s">
        <v>1337</v>
      </c>
      <c r="K963" s="119"/>
      <c r="L963" s="119" t="s">
        <v>5165</v>
      </c>
      <c r="M963" s="119" t="s">
        <v>1337</v>
      </c>
      <c r="N963" s="119"/>
      <c r="O963" s="119"/>
      <c r="P963" s="119"/>
      <c r="AF963" s="27">
        <f t="shared" si="96"/>
        <v>0</v>
      </c>
      <c r="AG963" s="27">
        <f t="shared" si="97"/>
        <v>0</v>
      </c>
      <c r="AH963" s="27">
        <f t="shared" si="98"/>
        <v>0</v>
      </c>
      <c r="AI963" s="27">
        <f t="shared" si="99"/>
        <v>0</v>
      </c>
      <c r="AJ963" s="27">
        <f t="shared" si="100"/>
        <v>9999</v>
      </c>
      <c r="AK963" s="27">
        <f t="shared" si="101"/>
        <v>9999</v>
      </c>
      <c r="AL963" s="27">
        <f t="shared" si="102"/>
        <v>9999</v>
      </c>
      <c r="AM963" s="27">
        <f t="shared" si="103"/>
        <v>9999</v>
      </c>
    </row>
    <row r="964" spans="1:39" ht="35.1" customHeight="1">
      <c r="A964" s="119" t="s">
        <v>1352</v>
      </c>
      <c r="B964" s="119" t="s">
        <v>5205</v>
      </c>
      <c r="C964" s="119" t="s">
        <v>1360</v>
      </c>
      <c r="D964" s="119" t="s">
        <v>14</v>
      </c>
      <c r="E964" s="119" t="s">
        <v>12</v>
      </c>
      <c r="F964" s="121">
        <v>2</v>
      </c>
      <c r="G964" s="121">
        <v>0</v>
      </c>
      <c r="H964" s="121">
        <v>3</v>
      </c>
      <c r="I964" s="119"/>
      <c r="J964" s="119" t="s">
        <v>1360</v>
      </c>
      <c r="K964" s="119"/>
      <c r="L964" s="119" t="s">
        <v>5206</v>
      </c>
      <c r="M964" s="119" t="s">
        <v>1360</v>
      </c>
      <c r="N964" s="119"/>
      <c r="O964" s="119"/>
      <c r="P964" s="119"/>
      <c r="AF964" s="27">
        <f t="shared" si="96"/>
        <v>0</v>
      </c>
      <c r="AG964" s="27">
        <f t="shared" si="97"/>
        <v>0</v>
      </c>
      <c r="AH964" s="27">
        <f t="shared" si="98"/>
        <v>0</v>
      </c>
      <c r="AI964" s="27">
        <f t="shared" si="99"/>
        <v>0</v>
      </c>
      <c r="AJ964" s="27">
        <f t="shared" si="100"/>
        <v>9999</v>
      </c>
      <c r="AK964" s="27">
        <f t="shared" si="101"/>
        <v>9999</v>
      </c>
      <c r="AL964" s="27">
        <f t="shared" si="102"/>
        <v>9999</v>
      </c>
      <c r="AM964" s="27">
        <f t="shared" si="103"/>
        <v>9999</v>
      </c>
    </row>
    <row r="965" spans="1:39" ht="35.1" customHeight="1">
      <c r="A965" s="119" t="s">
        <v>1352</v>
      </c>
      <c r="B965" s="119" t="s">
        <v>5207</v>
      </c>
      <c r="C965" s="119" t="s">
        <v>1361</v>
      </c>
      <c r="D965" s="119" t="s">
        <v>14</v>
      </c>
      <c r="E965" s="119" t="s">
        <v>12</v>
      </c>
      <c r="F965" s="121">
        <v>3</v>
      </c>
      <c r="G965" s="121">
        <v>0</v>
      </c>
      <c r="H965" s="121">
        <v>2</v>
      </c>
      <c r="I965" s="119"/>
      <c r="J965" s="119" t="s">
        <v>1361</v>
      </c>
      <c r="K965" s="119"/>
      <c r="L965" s="119" t="s">
        <v>5208</v>
      </c>
      <c r="M965" s="119" t="s">
        <v>1361</v>
      </c>
      <c r="N965" s="119"/>
      <c r="O965" s="119"/>
      <c r="P965" s="119"/>
      <c r="AF965" s="27">
        <f t="shared" si="96"/>
        <v>0</v>
      </c>
      <c r="AG965" s="27">
        <f t="shared" si="97"/>
        <v>0</v>
      </c>
      <c r="AH965" s="27">
        <f t="shared" si="98"/>
        <v>0</v>
      </c>
      <c r="AI965" s="27">
        <f t="shared" si="99"/>
        <v>0</v>
      </c>
      <c r="AJ965" s="27">
        <f t="shared" si="100"/>
        <v>9999</v>
      </c>
      <c r="AK965" s="27">
        <f t="shared" si="101"/>
        <v>9999</v>
      </c>
      <c r="AL965" s="27">
        <f t="shared" si="102"/>
        <v>9999</v>
      </c>
      <c r="AM965" s="27">
        <f t="shared" si="103"/>
        <v>9999</v>
      </c>
    </row>
    <row r="966" spans="1:39" ht="35.1" customHeight="1">
      <c r="A966" s="119" t="s">
        <v>1352</v>
      </c>
      <c r="B966" s="119" t="s">
        <v>5209</v>
      </c>
      <c r="C966" s="119" t="s">
        <v>429</v>
      </c>
      <c r="D966" s="119" t="s">
        <v>14</v>
      </c>
      <c r="E966" s="119" t="s">
        <v>12</v>
      </c>
      <c r="F966" s="121">
        <v>4</v>
      </c>
      <c r="G966" s="121">
        <v>0</v>
      </c>
      <c r="H966" s="121">
        <v>2</v>
      </c>
      <c r="I966" s="119"/>
      <c r="J966" s="119" t="s">
        <v>429</v>
      </c>
      <c r="K966" s="119"/>
      <c r="L966" s="119" t="s">
        <v>3563</v>
      </c>
      <c r="M966" s="119" t="s">
        <v>429</v>
      </c>
      <c r="N966" s="119" t="s">
        <v>3564</v>
      </c>
      <c r="O966" s="119"/>
      <c r="P966" s="119"/>
      <c r="AF966" s="27">
        <f t="shared" si="96"/>
        <v>0</v>
      </c>
      <c r="AG966" s="27">
        <f t="shared" si="97"/>
        <v>0</v>
      </c>
      <c r="AH966" s="27">
        <f t="shared" si="98"/>
        <v>0</v>
      </c>
      <c r="AI966" s="27">
        <f t="shared" si="99"/>
        <v>0</v>
      </c>
      <c r="AJ966" s="27">
        <f t="shared" si="100"/>
        <v>9999</v>
      </c>
      <c r="AK966" s="27">
        <f t="shared" si="101"/>
        <v>9999</v>
      </c>
      <c r="AL966" s="27">
        <f t="shared" si="102"/>
        <v>9999</v>
      </c>
      <c r="AM966" s="27">
        <f t="shared" si="103"/>
        <v>9999</v>
      </c>
    </row>
    <row r="967" spans="1:39" ht="35.1" customHeight="1">
      <c r="A967" s="119" t="s">
        <v>1352</v>
      </c>
      <c r="B967" s="119" t="s">
        <v>5210</v>
      </c>
      <c r="C967" s="119" t="s">
        <v>5211</v>
      </c>
      <c r="D967" s="119" t="s">
        <v>14</v>
      </c>
      <c r="E967" s="119" t="s">
        <v>3571</v>
      </c>
      <c r="F967" s="121">
        <v>5</v>
      </c>
      <c r="G967" s="121">
        <v>0</v>
      </c>
      <c r="H967" s="121">
        <v>0</v>
      </c>
      <c r="I967" s="119"/>
      <c r="J967" s="119"/>
      <c r="K967" s="119"/>
      <c r="L967" s="119"/>
      <c r="M967" s="119"/>
      <c r="N967" s="119"/>
      <c r="O967" s="119"/>
      <c r="P967" s="119"/>
      <c r="AF967" s="27">
        <f t="shared" si="96"/>
        <v>0</v>
      </c>
      <c r="AG967" s="27">
        <f t="shared" si="97"/>
        <v>0</v>
      </c>
      <c r="AH967" s="27">
        <f t="shared" si="98"/>
        <v>0</v>
      </c>
      <c r="AI967" s="27">
        <f t="shared" si="99"/>
        <v>0</v>
      </c>
      <c r="AJ967" s="27">
        <f t="shared" si="100"/>
        <v>9999</v>
      </c>
      <c r="AK967" s="27">
        <f t="shared" si="101"/>
        <v>9999</v>
      </c>
      <c r="AL967" s="27">
        <f t="shared" si="102"/>
        <v>9999</v>
      </c>
      <c r="AM967" s="27">
        <f t="shared" si="103"/>
        <v>9999</v>
      </c>
    </row>
    <row r="968" spans="1:39" ht="35.1" customHeight="1">
      <c r="A968" s="119" t="s">
        <v>1363</v>
      </c>
      <c r="B968" s="119" t="s">
        <v>5212</v>
      </c>
      <c r="C968" s="119" t="s">
        <v>1371</v>
      </c>
      <c r="D968" s="119" t="s">
        <v>19</v>
      </c>
      <c r="E968" s="119" t="s">
        <v>12</v>
      </c>
      <c r="F968" s="121">
        <v>1</v>
      </c>
      <c r="G968" s="121">
        <v>3</v>
      </c>
      <c r="H968" s="121">
        <v>0</v>
      </c>
      <c r="I968" s="119" t="s">
        <v>1371</v>
      </c>
      <c r="J968" s="119"/>
      <c r="K968" s="119" t="s">
        <v>5213</v>
      </c>
      <c r="L968" s="119"/>
      <c r="M968" s="119" t="s">
        <v>1371</v>
      </c>
      <c r="N968" s="119" t="s">
        <v>5214</v>
      </c>
      <c r="O968" s="119" t="s">
        <v>429</v>
      </c>
      <c r="P968" s="119" t="s">
        <v>3564</v>
      </c>
      <c r="AF968" s="27">
        <f t="shared" si="96"/>
        <v>0</v>
      </c>
      <c r="AG968" s="27">
        <f t="shared" si="97"/>
        <v>0</v>
      </c>
      <c r="AH968" s="27">
        <f t="shared" si="98"/>
        <v>0</v>
      </c>
      <c r="AI968" s="27">
        <f t="shared" si="99"/>
        <v>0</v>
      </c>
      <c r="AJ968" s="27">
        <f t="shared" si="100"/>
        <v>9999</v>
      </c>
      <c r="AK968" s="27">
        <f t="shared" si="101"/>
        <v>9999</v>
      </c>
      <c r="AL968" s="27">
        <f t="shared" si="102"/>
        <v>9999</v>
      </c>
      <c r="AM968" s="27">
        <f t="shared" si="103"/>
        <v>9999</v>
      </c>
    </row>
    <row r="969" spans="1:39" ht="35.1" customHeight="1">
      <c r="A969" s="119" t="s">
        <v>1363</v>
      </c>
      <c r="B969" s="119" t="s">
        <v>5215</v>
      </c>
      <c r="C969" s="119" t="s">
        <v>1154</v>
      </c>
      <c r="D969" s="119" t="s">
        <v>19</v>
      </c>
      <c r="E969" s="119" t="s">
        <v>12</v>
      </c>
      <c r="F969" s="121">
        <v>2</v>
      </c>
      <c r="G969" s="121">
        <v>3</v>
      </c>
      <c r="H969" s="121">
        <v>0</v>
      </c>
      <c r="I969" s="119" t="s">
        <v>1154</v>
      </c>
      <c r="J969" s="119"/>
      <c r="K969" s="119" t="s">
        <v>4830</v>
      </c>
      <c r="L969" s="119"/>
      <c r="M969" s="119" t="s">
        <v>1154</v>
      </c>
      <c r="N969" s="119" t="s">
        <v>4831</v>
      </c>
      <c r="O969" s="119"/>
      <c r="P969" s="119"/>
      <c r="AF969" s="27">
        <f t="shared" si="96"/>
        <v>0</v>
      </c>
      <c r="AG969" s="27">
        <f t="shared" si="97"/>
        <v>0</v>
      </c>
      <c r="AH969" s="27">
        <f t="shared" si="98"/>
        <v>0</v>
      </c>
      <c r="AI969" s="27">
        <f t="shared" si="99"/>
        <v>0</v>
      </c>
      <c r="AJ969" s="27">
        <f t="shared" si="100"/>
        <v>9999</v>
      </c>
      <c r="AK969" s="27">
        <f t="shared" si="101"/>
        <v>9999</v>
      </c>
      <c r="AL969" s="27">
        <f t="shared" si="102"/>
        <v>9999</v>
      </c>
      <c r="AM969" s="27">
        <f t="shared" si="103"/>
        <v>9999</v>
      </c>
    </row>
    <row r="970" spans="1:39" ht="35.1" customHeight="1">
      <c r="A970" s="119" t="s">
        <v>1363</v>
      </c>
      <c r="B970" s="119" t="s">
        <v>5216</v>
      </c>
      <c r="C970" s="119" t="s">
        <v>2159</v>
      </c>
      <c r="D970" s="119" t="s">
        <v>19</v>
      </c>
      <c r="E970" s="119" t="s">
        <v>12</v>
      </c>
      <c r="F970" s="121">
        <v>3</v>
      </c>
      <c r="G970" s="121">
        <v>2</v>
      </c>
      <c r="H970" s="121">
        <v>0</v>
      </c>
      <c r="I970" s="119" t="s">
        <v>2159</v>
      </c>
      <c r="J970" s="119"/>
      <c r="K970" s="119" t="s">
        <v>3623</v>
      </c>
      <c r="L970" s="119"/>
      <c r="M970" s="119" t="s">
        <v>2159</v>
      </c>
      <c r="N970" s="119" t="s">
        <v>3624</v>
      </c>
      <c r="O970" s="119"/>
      <c r="P970" s="119"/>
      <c r="AF970" s="27">
        <f t="shared" si="96"/>
        <v>0</v>
      </c>
      <c r="AG970" s="27">
        <f t="shared" si="97"/>
        <v>0</v>
      </c>
      <c r="AH970" s="27">
        <f t="shared" si="98"/>
        <v>0</v>
      </c>
      <c r="AI970" s="27">
        <f t="shared" si="99"/>
        <v>0</v>
      </c>
      <c r="AJ970" s="27">
        <f t="shared" si="100"/>
        <v>9999</v>
      </c>
      <c r="AK970" s="27">
        <f t="shared" si="101"/>
        <v>9999</v>
      </c>
      <c r="AL970" s="27">
        <f t="shared" si="102"/>
        <v>9999</v>
      </c>
      <c r="AM970" s="27">
        <f t="shared" si="103"/>
        <v>9999</v>
      </c>
    </row>
    <row r="971" spans="1:39" ht="35.1" customHeight="1">
      <c r="A971" s="119" t="s">
        <v>1363</v>
      </c>
      <c r="B971" s="119" t="s">
        <v>5217</v>
      </c>
      <c r="C971" s="119" t="s">
        <v>1251</v>
      </c>
      <c r="D971" s="119" t="s">
        <v>19</v>
      </c>
      <c r="E971" s="119" t="s">
        <v>12</v>
      </c>
      <c r="F971" s="121">
        <v>4</v>
      </c>
      <c r="G971" s="121">
        <v>2</v>
      </c>
      <c r="H971" s="121">
        <v>0</v>
      </c>
      <c r="I971" s="119" t="s">
        <v>1251</v>
      </c>
      <c r="J971" s="119"/>
      <c r="K971" s="119" t="s">
        <v>5013</v>
      </c>
      <c r="L971" s="119"/>
      <c r="M971" s="119" t="s">
        <v>1251</v>
      </c>
      <c r="N971" s="119"/>
      <c r="O971" s="119"/>
      <c r="P971" s="119"/>
      <c r="AF971" s="27">
        <f t="shared" si="96"/>
        <v>0</v>
      </c>
      <c r="AG971" s="27">
        <f t="shared" si="97"/>
        <v>0</v>
      </c>
      <c r="AH971" s="27">
        <f t="shared" si="98"/>
        <v>0</v>
      </c>
      <c r="AI971" s="27">
        <f t="shared" si="99"/>
        <v>0</v>
      </c>
      <c r="AJ971" s="27">
        <f t="shared" si="100"/>
        <v>9999</v>
      </c>
      <c r="AK971" s="27">
        <f t="shared" si="101"/>
        <v>9999</v>
      </c>
      <c r="AL971" s="27">
        <f t="shared" si="102"/>
        <v>9999</v>
      </c>
      <c r="AM971" s="27">
        <f t="shared" si="103"/>
        <v>9999</v>
      </c>
    </row>
    <row r="972" spans="1:39" ht="35.1" customHeight="1">
      <c r="A972" s="119" t="s">
        <v>1363</v>
      </c>
      <c r="B972" s="119" t="s">
        <v>5218</v>
      </c>
      <c r="C972" s="119" t="s">
        <v>5219</v>
      </c>
      <c r="D972" s="119" t="s">
        <v>19</v>
      </c>
      <c r="E972" s="119" t="s">
        <v>3571</v>
      </c>
      <c r="F972" s="121">
        <v>5</v>
      </c>
      <c r="G972" s="121">
        <v>0</v>
      </c>
      <c r="H972" s="121">
        <v>0</v>
      </c>
      <c r="I972" s="119"/>
      <c r="J972" s="119"/>
      <c r="K972" s="119"/>
      <c r="L972" s="119"/>
      <c r="M972" s="119"/>
      <c r="N972" s="119"/>
      <c r="O972" s="119"/>
      <c r="P972" s="119"/>
      <c r="AF972" s="27">
        <f t="shared" si="96"/>
        <v>0</v>
      </c>
      <c r="AG972" s="27">
        <f t="shared" si="97"/>
        <v>0</v>
      </c>
      <c r="AH972" s="27">
        <f t="shared" si="98"/>
        <v>0</v>
      </c>
      <c r="AI972" s="27">
        <f t="shared" si="99"/>
        <v>0</v>
      </c>
      <c r="AJ972" s="27">
        <f t="shared" si="100"/>
        <v>9999</v>
      </c>
      <c r="AK972" s="27">
        <f t="shared" si="101"/>
        <v>9999</v>
      </c>
      <c r="AL972" s="27">
        <f t="shared" si="102"/>
        <v>9999</v>
      </c>
      <c r="AM972" s="27">
        <f t="shared" si="103"/>
        <v>9999</v>
      </c>
    </row>
    <row r="973" spans="1:39" ht="35.1" customHeight="1">
      <c r="A973" s="119" t="s">
        <v>1363</v>
      </c>
      <c r="B973" s="119" t="s">
        <v>5220</v>
      </c>
      <c r="C973" s="119" t="s">
        <v>1338</v>
      </c>
      <c r="D973" s="119" t="s">
        <v>14</v>
      </c>
      <c r="E973" s="119" t="s">
        <v>12</v>
      </c>
      <c r="F973" s="121">
        <v>1</v>
      </c>
      <c r="G973" s="121">
        <v>0</v>
      </c>
      <c r="H973" s="121">
        <v>3</v>
      </c>
      <c r="I973" s="119"/>
      <c r="J973" s="119" t="s">
        <v>1338</v>
      </c>
      <c r="K973" s="119"/>
      <c r="L973" s="119" t="s">
        <v>5167</v>
      </c>
      <c r="M973" s="119" t="s">
        <v>1338</v>
      </c>
      <c r="N973" s="119" t="s">
        <v>5168</v>
      </c>
      <c r="O973" s="119" t="s">
        <v>5169</v>
      </c>
      <c r="P973" s="119"/>
      <c r="AF973" s="27">
        <f t="shared" si="96"/>
        <v>0</v>
      </c>
      <c r="AG973" s="27">
        <f t="shared" si="97"/>
        <v>0</v>
      </c>
      <c r="AH973" s="27">
        <f t="shared" si="98"/>
        <v>0</v>
      </c>
      <c r="AI973" s="27">
        <f t="shared" si="99"/>
        <v>0</v>
      </c>
      <c r="AJ973" s="27">
        <f t="shared" si="100"/>
        <v>9999</v>
      </c>
      <c r="AK973" s="27">
        <f t="shared" si="101"/>
        <v>9999</v>
      </c>
      <c r="AL973" s="27">
        <f t="shared" si="102"/>
        <v>9999</v>
      </c>
      <c r="AM973" s="27">
        <f t="shared" si="103"/>
        <v>9999</v>
      </c>
    </row>
    <row r="974" spans="1:39" ht="35.1" customHeight="1">
      <c r="A974" s="119" t="s">
        <v>1363</v>
      </c>
      <c r="B974" s="119" t="s">
        <v>5221</v>
      </c>
      <c r="C974" s="119" t="s">
        <v>429</v>
      </c>
      <c r="D974" s="119" t="s">
        <v>14</v>
      </c>
      <c r="E974" s="119" t="s">
        <v>12</v>
      </c>
      <c r="F974" s="121">
        <v>2</v>
      </c>
      <c r="G974" s="121">
        <v>0</v>
      </c>
      <c r="H974" s="121">
        <v>3</v>
      </c>
      <c r="I974" s="119"/>
      <c r="J974" s="119" t="s">
        <v>429</v>
      </c>
      <c r="K974" s="119"/>
      <c r="L974" s="119" t="s">
        <v>3563</v>
      </c>
      <c r="M974" s="119" t="s">
        <v>429</v>
      </c>
      <c r="N974" s="119" t="s">
        <v>3564</v>
      </c>
      <c r="O974" s="119"/>
      <c r="P974" s="119"/>
      <c r="AF974" s="27">
        <f t="shared" si="96"/>
        <v>0</v>
      </c>
      <c r="AG974" s="27">
        <f t="shared" si="97"/>
        <v>0</v>
      </c>
      <c r="AH974" s="27">
        <f t="shared" si="98"/>
        <v>0</v>
      </c>
      <c r="AI974" s="27">
        <f t="shared" si="99"/>
        <v>0</v>
      </c>
      <c r="AJ974" s="27">
        <f t="shared" si="100"/>
        <v>9999</v>
      </c>
      <c r="AK974" s="27">
        <f t="shared" si="101"/>
        <v>9999</v>
      </c>
      <c r="AL974" s="27">
        <f t="shared" si="102"/>
        <v>9999</v>
      </c>
      <c r="AM974" s="27">
        <f t="shared" si="103"/>
        <v>9999</v>
      </c>
    </row>
    <row r="975" spans="1:39" ht="35.1" customHeight="1">
      <c r="A975" s="119" t="s">
        <v>1363</v>
      </c>
      <c r="B975" s="119" t="s">
        <v>5222</v>
      </c>
      <c r="C975" s="119" t="s">
        <v>627</v>
      </c>
      <c r="D975" s="119" t="s">
        <v>14</v>
      </c>
      <c r="E975" s="119" t="s">
        <v>12</v>
      </c>
      <c r="F975" s="121">
        <v>3</v>
      </c>
      <c r="G975" s="121">
        <v>0</v>
      </c>
      <c r="H975" s="121">
        <v>2</v>
      </c>
      <c r="I975" s="119"/>
      <c r="J975" s="119" t="s">
        <v>627</v>
      </c>
      <c r="K975" s="119"/>
      <c r="L975" s="119" t="s">
        <v>3961</v>
      </c>
      <c r="M975" s="119" t="s">
        <v>627</v>
      </c>
      <c r="N975" s="119" t="s">
        <v>3962</v>
      </c>
      <c r="O975" s="119"/>
      <c r="P975" s="119"/>
      <c r="AF975" s="27">
        <f t="shared" si="96"/>
        <v>0</v>
      </c>
      <c r="AG975" s="27">
        <f t="shared" si="97"/>
        <v>0</v>
      </c>
      <c r="AH975" s="27">
        <f t="shared" si="98"/>
        <v>0</v>
      </c>
      <c r="AI975" s="27">
        <f t="shared" si="99"/>
        <v>0</v>
      </c>
      <c r="AJ975" s="27">
        <f t="shared" si="100"/>
        <v>9999</v>
      </c>
      <c r="AK975" s="27">
        <f t="shared" si="101"/>
        <v>9999</v>
      </c>
      <c r="AL975" s="27">
        <f t="shared" si="102"/>
        <v>9999</v>
      </c>
      <c r="AM975" s="27">
        <f t="shared" si="103"/>
        <v>9999</v>
      </c>
    </row>
    <row r="976" spans="1:39" ht="35.1" customHeight="1">
      <c r="A976" s="119" t="s">
        <v>1363</v>
      </c>
      <c r="B976" s="119" t="s">
        <v>5223</v>
      </c>
      <c r="C976" s="119" t="s">
        <v>508</v>
      </c>
      <c r="D976" s="119" t="s">
        <v>14</v>
      </c>
      <c r="E976" s="119" t="s">
        <v>12</v>
      </c>
      <c r="F976" s="121">
        <v>4</v>
      </c>
      <c r="G976" s="121">
        <v>0</v>
      </c>
      <c r="H976" s="121">
        <v>2</v>
      </c>
      <c r="I976" s="119"/>
      <c r="J976" s="119" t="s">
        <v>508</v>
      </c>
      <c r="K976" s="119"/>
      <c r="L976" s="119" t="s">
        <v>3758</v>
      </c>
      <c r="M976" s="119" t="s">
        <v>508</v>
      </c>
      <c r="N976" s="119"/>
      <c r="O976" s="119"/>
      <c r="P976" s="119"/>
      <c r="AF976" s="27">
        <f t="shared" si="96"/>
        <v>0</v>
      </c>
      <c r="AG976" s="27">
        <f t="shared" si="97"/>
        <v>0</v>
      </c>
      <c r="AH976" s="27">
        <f t="shared" si="98"/>
        <v>0</v>
      </c>
      <c r="AI976" s="27">
        <f t="shared" si="99"/>
        <v>0</v>
      </c>
      <c r="AJ976" s="27">
        <f t="shared" si="100"/>
        <v>9999</v>
      </c>
      <c r="AK976" s="27">
        <f t="shared" si="101"/>
        <v>9999</v>
      </c>
      <c r="AL976" s="27">
        <f t="shared" si="102"/>
        <v>9999</v>
      </c>
      <c r="AM976" s="27">
        <f t="shared" si="103"/>
        <v>9999</v>
      </c>
    </row>
    <row r="977" spans="1:39" ht="35.1" customHeight="1">
      <c r="A977" s="119" t="s">
        <v>1363</v>
      </c>
      <c r="B977" s="119" t="s">
        <v>5224</v>
      </c>
      <c r="C977" s="119" t="s">
        <v>5225</v>
      </c>
      <c r="D977" s="119" t="s">
        <v>14</v>
      </c>
      <c r="E977" s="119" t="s">
        <v>3571</v>
      </c>
      <c r="F977" s="121">
        <v>5</v>
      </c>
      <c r="G977" s="121">
        <v>0</v>
      </c>
      <c r="H977" s="121">
        <v>0</v>
      </c>
      <c r="I977" s="119"/>
      <c r="J977" s="119"/>
      <c r="K977" s="119"/>
      <c r="L977" s="119"/>
      <c r="M977" s="119"/>
      <c r="N977" s="119"/>
      <c r="O977" s="119"/>
      <c r="P977" s="119"/>
      <c r="AF977" s="27">
        <f t="shared" si="96"/>
        <v>0</v>
      </c>
      <c r="AG977" s="27">
        <f t="shared" si="97"/>
        <v>0</v>
      </c>
      <c r="AH977" s="27">
        <f t="shared" si="98"/>
        <v>0</v>
      </c>
      <c r="AI977" s="27">
        <f t="shared" si="99"/>
        <v>0</v>
      </c>
      <c r="AJ977" s="27">
        <f t="shared" si="100"/>
        <v>9999</v>
      </c>
      <c r="AK977" s="27">
        <f t="shared" si="101"/>
        <v>9999</v>
      </c>
      <c r="AL977" s="27">
        <f t="shared" si="102"/>
        <v>9999</v>
      </c>
      <c r="AM977" s="27">
        <f t="shared" si="103"/>
        <v>9999</v>
      </c>
    </row>
    <row r="978" spans="1:39" ht="35.1" customHeight="1">
      <c r="A978" s="119" t="s">
        <v>630</v>
      </c>
      <c r="B978" s="119" t="s">
        <v>5226</v>
      </c>
      <c r="C978" s="119" t="s">
        <v>1380</v>
      </c>
      <c r="D978" s="119" t="s">
        <v>19</v>
      </c>
      <c r="E978" s="119" t="s">
        <v>12</v>
      </c>
      <c r="F978" s="121">
        <v>1</v>
      </c>
      <c r="G978" s="121">
        <v>3</v>
      </c>
      <c r="H978" s="121">
        <v>0</v>
      </c>
      <c r="I978" s="119" t="s">
        <v>1380</v>
      </c>
      <c r="J978" s="119"/>
      <c r="K978" s="119" t="s">
        <v>5227</v>
      </c>
      <c r="L978" s="119"/>
      <c r="M978" s="119" t="s">
        <v>1380</v>
      </c>
      <c r="N978" s="119" t="s">
        <v>5228</v>
      </c>
      <c r="O978" s="119" t="s">
        <v>3615</v>
      </c>
      <c r="P978" s="119" t="s">
        <v>3616</v>
      </c>
      <c r="AF978" s="27">
        <f t="shared" si="96"/>
        <v>0</v>
      </c>
      <c r="AG978" s="27">
        <f t="shared" si="97"/>
        <v>0</v>
      </c>
      <c r="AH978" s="27">
        <f t="shared" si="98"/>
        <v>0</v>
      </c>
      <c r="AI978" s="27">
        <f t="shared" si="99"/>
        <v>0</v>
      </c>
      <c r="AJ978" s="27">
        <f t="shared" si="100"/>
        <v>9999</v>
      </c>
      <c r="AK978" s="27">
        <f t="shared" si="101"/>
        <v>9999</v>
      </c>
      <c r="AL978" s="27">
        <f t="shared" si="102"/>
        <v>9999</v>
      </c>
      <c r="AM978" s="27">
        <f t="shared" si="103"/>
        <v>9999</v>
      </c>
    </row>
    <row r="979" spans="1:39" ht="35.1" customHeight="1">
      <c r="A979" s="119" t="s">
        <v>630</v>
      </c>
      <c r="B979" s="119" t="s">
        <v>5229</v>
      </c>
      <c r="C979" s="119" t="s">
        <v>1381</v>
      </c>
      <c r="D979" s="119" t="s">
        <v>19</v>
      </c>
      <c r="E979" s="119" t="s">
        <v>12</v>
      </c>
      <c r="F979" s="121">
        <v>2</v>
      </c>
      <c r="G979" s="121">
        <v>3</v>
      </c>
      <c r="H979" s="121">
        <v>0</v>
      </c>
      <c r="I979" s="119" t="s">
        <v>1381</v>
      </c>
      <c r="J979" s="119"/>
      <c r="K979" s="119" t="s">
        <v>5230</v>
      </c>
      <c r="L979" s="119"/>
      <c r="M979" s="119" t="s">
        <v>1381</v>
      </c>
      <c r="N979" s="119" t="s">
        <v>5231</v>
      </c>
      <c r="O979" s="119"/>
      <c r="P979" s="119"/>
      <c r="AF979" s="27">
        <f t="shared" si="96"/>
        <v>0</v>
      </c>
      <c r="AG979" s="27">
        <f t="shared" si="97"/>
        <v>0</v>
      </c>
      <c r="AH979" s="27">
        <f t="shared" si="98"/>
        <v>0</v>
      </c>
      <c r="AI979" s="27">
        <f t="shared" si="99"/>
        <v>0</v>
      </c>
      <c r="AJ979" s="27">
        <f t="shared" si="100"/>
        <v>9999</v>
      </c>
      <c r="AK979" s="27">
        <f t="shared" si="101"/>
        <v>9999</v>
      </c>
      <c r="AL979" s="27">
        <f t="shared" si="102"/>
        <v>9999</v>
      </c>
      <c r="AM979" s="27">
        <f t="shared" si="103"/>
        <v>9999</v>
      </c>
    </row>
    <row r="980" spans="1:39" ht="35.1" customHeight="1">
      <c r="A980" s="119" t="s">
        <v>630</v>
      </c>
      <c r="B980" s="119" t="s">
        <v>5232</v>
      </c>
      <c r="C980" s="119" t="s">
        <v>5233</v>
      </c>
      <c r="D980" s="119" t="s">
        <v>19</v>
      </c>
      <c r="E980" s="119" t="s">
        <v>12</v>
      </c>
      <c r="F980" s="121">
        <v>3</v>
      </c>
      <c r="G980" s="121">
        <v>2</v>
      </c>
      <c r="H980" s="121">
        <v>0</v>
      </c>
      <c r="I980" s="119" t="s">
        <v>5233</v>
      </c>
      <c r="J980" s="119"/>
      <c r="K980" s="119" t="s">
        <v>5234</v>
      </c>
      <c r="L980" s="119"/>
      <c r="M980" s="119" t="s">
        <v>5233</v>
      </c>
      <c r="N980" s="119"/>
      <c r="O980" s="119"/>
      <c r="P980" s="119"/>
      <c r="AF980" s="27">
        <f t="shared" si="96"/>
        <v>0</v>
      </c>
      <c r="AG980" s="27">
        <f t="shared" si="97"/>
        <v>0</v>
      </c>
      <c r="AH980" s="27">
        <f t="shared" si="98"/>
        <v>0</v>
      </c>
      <c r="AI980" s="27">
        <f t="shared" si="99"/>
        <v>0</v>
      </c>
      <c r="AJ980" s="27">
        <f t="shared" si="100"/>
        <v>9999</v>
      </c>
      <c r="AK980" s="27">
        <f t="shared" si="101"/>
        <v>9999</v>
      </c>
      <c r="AL980" s="27">
        <f t="shared" si="102"/>
        <v>9999</v>
      </c>
      <c r="AM980" s="27">
        <f t="shared" si="103"/>
        <v>9999</v>
      </c>
    </row>
    <row r="981" spans="1:39" ht="35.1" customHeight="1">
      <c r="A981" s="119" t="s">
        <v>630</v>
      </c>
      <c r="B981" s="119" t="s">
        <v>5235</v>
      </c>
      <c r="C981" s="119" t="s">
        <v>23</v>
      </c>
      <c r="D981" s="119" t="s">
        <v>19</v>
      </c>
      <c r="E981" s="119" t="s">
        <v>12</v>
      </c>
      <c r="F981" s="121">
        <v>4</v>
      </c>
      <c r="G981" s="121">
        <v>2</v>
      </c>
      <c r="H981" s="121">
        <v>0</v>
      </c>
      <c r="I981" s="119" t="s">
        <v>23</v>
      </c>
      <c r="J981" s="119"/>
      <c r="K981" s="119" t="s">
        <v>3795</v>
      </c>
      <c r="L981" s="119"/>
      <c r="M981" s="119" t="s">
        <v>23</v>
      </c>
      <c r="N981" s="119" t="s">
        <v>3796</v>
      </c>
      <c r="O981" s="119"/>
      <c r="P981" s="119"/>
      <c r="AF981" s="27">
        <f t="shared" si="96"/>
        <v>0</v>
      </c>
      <c r="AG981" s="27">
        <f t="shared" si="97"/>
        <v>0</v>
      </c>
      <c r="AH981" s="27">
        <f t="shared" si="98"/>
        <v>0</v>
      </c>
      <c r="AI981" s="27">
        <f t="shared" si="99"/>
        <v>0</v>
      </c>
      <c r="AJ981" s="27">
        <f t="shared" si="100"/>
        <v>9999</v>
      </c>
      <c r="AK981" s="27">
        <f t="shared" si="101"/>
        <v>9999</v>
      </c>
      <c r="AL981" s="27">
        <f t="shared" si="102"/>
        <v>9999</v>
      </c>
      <c r="AM981" s="27">
        <f t="shared" si="103"/>
        <v>9999</v>
      </c>
    </row>
    <row r="982" spans="1:39" ht="35.1" customHeight="1">
      <c r="A982" s="119" t="s">
        <v>630</v>
      </c>
      <c r="B982" s="119" t="s">
        <v>5236</v>
      </c>
      <c r="C982" s="119" t="s">
        <v>5237</v>
      </c>
      <c r="D982" s="119" t="s">
        <v>19</v>
      </c>
      <c r="E982" s="119" t="s">
        <v>3571</v>
      </c>
      <c r="F982" s="121">
        <v>5</v>
      </c>
      <c r="G982" s="121">
        <v>0</v>
      </c>
      <c r="H982" s="121">
        <v>0</v>
      </c>
      <c r="I982" s="119"/>
      <c r="J982" s="119"/>
      <c r="K982" s="119"/>
      <c r="L982" s="119"/>
      <c r="M982" s="119"/>
      <c r="N982" s="119"/>
      <c r="O982" s="119"/>
      <c r="P982" s="119"/>
      <c r="AF982" s="27">
        <f t="shared" si="96"/>
        <v>0</v>
      </c>
      <c r="AG982" s="27">
        <f t="shared" si="97"/>
        <v>0</v>
      </c>
      <c r="AH982" s="27">
        <f t="shared" si="98"/>
        <v>0</v>
      </c>
      <c r="AI982" s="27">
        <f t="shared" si="99"/>
        <v>0</v>
      </c>
      <c r="AJ982" s="27">
        <f t="shared" si="100"/>
        <v>9999</v>
      </c>
      <c r="AK982" s="27">
        <f t="shared" si="101"/>
        <v>9999</v>
      </c>
      <c r="AL982" s="27">
        <f t="shared" si="102"/>
        <v>9999</v>
      </c>
      <c r="AM982" s="27">
        <f t="shared" si="103"/>
        <v>9999</v>
      </c>
    </row>
    <row r="983" spans="1:39" ht="35.1" customHeight="1">
      <c r="A983" s="119" t="s">
        <v>630</v>
      </c>
      <c r="B983" s="119" t="s">
        <v>5238</v>
      </c>
      <c r="C983" s="119" t="s">
        <v>1372</v>
      </c>
      <c r="D983" s="119" t="s">
        <v>14</v>
      </c>
      <c r="E983" s="119" t="s">
        <v>12</v>
      </c>
      <c r="F983" s="121">
        <v>1</v>
      </c>
      <c r="G983" s="121">
        <v>0</v>
      </c>
      <c r="H983" s="121">
        <v>3</v>
      </c>
      <c r="I983" s="119"/>
      <c r="J983" s="119" t="s">
        <v>1372</v>
      </c>
      <c r="K983" s="119"/>
      <c r="L983" s="119" t="s">
        <v>5239</v>
      </c>
      <c r="M983" s="119" t="s">
        <v>1372</v>
      </c>
      <c r="N983" s="119"/>
      <c r="O983" s="119"/>
      <c r="P983" s="119"/>
      <c r="AF983" s="27">
        <f t="shared" si="96"/>
        <v>0</v>
      </c>
      <c r="AG983" s="27">
        <f t="shared" si="97"/>
        <v>0</v>
      </c>
      <c r="AH983" s="27">
        <f t="shared" si="98"/>
        <v>0</v>
      </c>
      <c r="AI983" s="27">
        <f t="shared" si="99"/>
        <v>0</v>
      </c>
      <c r="AJ983" s="27">
        <f t="shared" si="100"/>
        <v>9999</v>
      </c>
      <c r="AK983" s="27">
        <f t="shared" si="101"/>
        <v>9999</v>
      </c>
      <c r="AL983" s="27">
        <f t="shared" si="102"/>
        <v>9999</v>
      </c>
      <c r="AM983" s="27">
        <f t="shared" si="103"/>
        <v>9999</v>
      </c>
    </row>
    <row r="984" spans="1:39" ht="35.1" customHeight="1">
      <c r="A984" s="119" t="s">
        <v>630</v>
      </c>
      <c r="B984" s="119" t="s">
        <v>5240</v>
      </c>
      <c r="C984" s="119" t="s">
        <v>428</v>
      </c>
      <c r="D984" s="119" t="s">
        <v>14</v>
      </c>
      <c r="E984" s="119" t="s">
        <v>12</v>
      </c>
      <c r="F984" s="121">
        <v>2</v>
      </c>
      <c r="G984" s="121">
        <v>0</v>
      </c>
      <c r="H984" s="121">
        <v>3</v>
      </c>
      <c r="I984" s="119"/>
      <c r="J984" s="119" t="s">
        <v>428</v>
      </c>
      <c r="K984" s="119"/>
      <c r="L984" s="119" t="s">
        <v>3630</v>
      </c>
      <c r="M984" s="119" t="s">
        <v>428</v>
      </c>
      <c r="N984" s="119"/>
      <c r="O984" s="119"/>
      <c r="P984" s="119"/>
      <c r="AF984" s="27">
        <f t="shared" si="96"/>
        <v>0</v>
      </c>
      <c r="AG984" s="27">
        <f t="shared" si="97"/>
        <v>0</v>
      </c>
      <c r="AH984" s="27">
        <f t="shared" si="98"/>
        <v>0</v>
      </c>
      <c r="AI984" s="27">
        <f t="shared" si="99"/>
        <v>0</v>
      </c>
      <c r="AJ984" s="27">
        <f t="shared" si="100"/>
        <v>9999</v>
      </c>
      <c r="AK984" s="27">
        <f t="shared" si="101"/>
        <v>9999</v>
      </c>
      <c r="AL984" s="27">
        <f t="shared" si="102"/>
        <v>9999</v>
      </c>
      <c r="AM984" s="27">
        <f t="shared" si="103"/>
        <v>9999</v>
      </c>
    </row>
    <row r="985" spans="1:39" ht="35.1" customHeight="1">
      <c r="A985" s="119" t="s">
        <v>630</v>
      </c>
      <c r="B985" s="119" t="s">
        <v>5241</v>
      </c>
      <c r="C985" s="119" t="s">
        <v>69</v>
      </c>
      <c r="D985" s="119" t="s">
        <v>14</v>
      </c>
      <c r="E985" s="119" t="s">
        <v>12</v>
      </c>
      <c r="F985" s="121">
        <v>3</v>
      </c>
      <c r="G985" s="121">
        <v>0</v>
      </c>
      <c r="H985" s="121">
        <v>2</v>
      </c>
      <c r="I985" s="119"/>
      <c r="J985" s="119" t="s">
        <v>69</v>
      </c>
      <c r="K985" s="119"/>
      <c r="L985" s="119" t="s">
        <v>3717</v>
      </c>
      <c r="M985" s="119" t="s">
        <v>69</v>
      </c>
      <c r="N985" s="119"/>
      <c r="O985" s="119"/>
      <c r="P985" s="119"/>
      <c r="AF985" s="27">
        <f t="shared" si="96"/>
        <v>0</v>
      </c>
      <c r="AG985" s="27">
        <f t="shared" si="97"/>
        <v>0</v>
      </c>
      <c r="AH985" s="27">
        <f t="shared" si="98"/>
        <v>0</v>
      </c>
      <c r="AI985" s="27">
        <f t="shared" si="99"/>
        <v>0</v>
      </c>
      <c r="AJ985" s="27">
        <f t="shared" si="100"/>
        <v>9999</v>
      </c>
      <c r="AK985" s="27">
        <f t="shared" si="101"/>
        <v>9999</v>
      </c>
      <c r="AL985" s="27">
        <f t="shared" si="102"/>
        <v>9999</v>
      </c>
      <c r="AM985" s="27">
        <f t="shared" si="103"/>
        <v>9999</v>
      </c>
    </row>
    <row r="986" spans="1:39" ht="35.1" customHeight="1">
      <c r="A986" s="119" t="s">
        <v>630</v>
      </c>
      <c r="B986" s="119" t="s">
        <v>5242</v>
      </c>
      <c r="C986" s="119" t="s">
        <v>507</v>
      </c>
      <c r="D986" s="119" t="s">
        <v>14</v>
      </c>
      <c r="E986" s="119" t="s">
        <v>12</v>
      </c>
      <c r="F986" s="121">
        <v>4</v>
      </c>
      <c r="G986" s="121">
        <v>0</v>
      </c>
      <c r="H986" s="121">
        <v>2</v>
      </c>
      <c r="I986" s="119"/>
      <c r="J986" s="119" t="s">
        <v>507</v>
      </c>
      <c r="K986" s="119"/>
      <c r="L986" s="119" t="s">
        <v>3756</v>
      </c>
      <c r="M986" s="119" t="s">
        <v>507</v>
      </c>
      <c r="N986" s="119"/>
      <c r="O986" s="119"/>
      <c r="P986" s="119"/>
      <c r="AF986" s="27">
        <f t="shared" si="96"/>
        <v>0</v>
      </c>
      <c r="AG986" s="27">
        <f t="shared" si="97"/>
        <v>0</v>
      </c>
      <c r="AH986" s="27">
        <f t="shared" si="98"/>
        <v>0</v>
      </c>
      <c r="AI986" s="27">
        <f t="shared" si="99"/>
        <v>0</v>
      </c>
      <c r="AJ986" s="27">
        <f t="shared" si="100"/>
        <v>9999</v>
      </c>
      <c r="AK986" s="27">
        <f t="shared" si="101"/>
        <v>9999</v>
      </c>
      <c r="AL986" s="27">
        <f t="shared" si="102"/>
        <v>9999</v>
      </c>
      <c r="AM986" s="27">
        <f t="shared" si="103"/>
        <v>9999</v>
      </c>
    </row>
    <row r="987" spans="1:39" ht="35.1" customHeight="1">
      <c r="A987" s="119" t="s">
        <v>630</v>
      </c>
      <c r="B987" s="119" t="s">
        <v>5243</v>
      </c>
      <c r="C987" s="119" t="s">
        <v>5244</v>
      </c>
      <c r="D987" s="119" t="s">
        <v>14</v>
      </c>
      <c r="E987" s="119" t="s">
        <v>3571</v>
      </c>
      <c r="F987" s="121">
        <v>5</v>
      </c>
      <c r="G987" s="121">
        <v>0</v>
      </c>
      <c r="H987" s="121">
        <v>0</v>
      </c>
      <c r="I987" s="119"/>
      <c r="J987" s="119"/>
      <c r="K987" s="119"/>
      <c r="L987" s="119"/>
      <c r="M987" s="119"/>
      <c r="N987" s="119"/>
      <c r="O987" s="119"/>
      <c r="P987" s="119"/>
      <c r="AF987" s="27">
        <f t="shared" si="96"/>
        <v>0</v>
      </c>
      <c r="AG987" s="27">
        <f t="shared" si="97"/>
        <v>0</v>
      </c>
      <c r="AH987" s="27">
        <f t="shared" si="98"/>
        <v>0</v>
      </c>
      <c r="AI987" s="27">
        <f t="shared" si="99"/>
        <v>0</v>
      </c>
      <c r="AJ987" s="27">
        <f t="shared" si="100"/>
        <v>9999</v>
      </c>
      <c r="AK987" s="27">
        <f t="shared" si="101"/>
        <v>9999</v>
      </c>
      <c r="AL987" s="27">
        <f t="shared" si="102"/>
        <v>9999</v>
      </c>
      <c r="AM987" s="27">
        <f t="shared" si="103"/>
        <v>9999</v>
      </c>
    </row>
    <row r="988" spans="1:39" ht="35.1" customHeight="1">
      <c r="A988" s="119" t="s">
        <v>1382</v>
      </c>
      <c r="B988" s="119" t="s">
        <v>5245</v>
      </c>
      <c r="C988" s="119" t="s">
        <v>1392</v>
      </c>
      <c r="D988" s="119" t="s">
        <v>19</v>
      </c>
      <c r="E988" s="119" t="s">
        <v>12</v>
      </c>
      <c r="F988" s="121">
        <v>1</v>
      </c>
      <c r="G988" s="121">
        <v>3</v>
      </c>
      <c r="H988" s="121">
        <v>0</v>
      </c>
      <c r="I988" s="119" t="s">
        <v>1392</v>
      </c>
      <c r="J988" s="119"/>
      <c r="K988" s="119" t="s">
        <v>5246</v>
      </c>
      <c r="L988" s="119"/>
      <c r="M988" s="119" t="s">
        <v>1392</v>
      </c>
      <c r="N988" s="119" t="s">
        <v>5247</v>
      </c>
      <c r="O988" s="119" t="s">
        <v>652</v>
      </c>
      <c r="P988" s="119" t="s">
        <v>4001</v>
      </c>
      <c r="AF988" s="27">
        <f t="shared" si="96"/>
        <v>0</v>
      </c>
      <c r="AG988" s="27">
        <f t="shared" si="97"/>
        <v>0</v>
      </c>
      <c r="AH988" s="27">
        <f t="shared" si="98"/>
        <v>0</v>
      </c>
      <c r="AI988" s="27">
        <f t="shared" si="99"/>
        <v>0</v>
      </c>
      <c r="AJ988" s="27">
        <f t="shared" si="100"/>
        <v>9999</v>
      </c>
      <c r="AK988" s="27">
        <f t="shared" si="101"/>
        <v>9999</v>
      </c>
      <c r="AL988" s="27">
        <f t="shared" si="102"/>
        <v>9999</v>
      </c>
      <c r="AM988" s="27">
        <f t="shared" si="103"/>
        <v>9999</v>
      </c>
    </row>
    <row r="989" spans="1:39" ht="35.1" customHeight="1">
      <c r="A989" s="119" t="s">
        <v>1382</v>
      </c>
      <c r="B989" s="119" t="s">
        <v>5248</v>
      </c>
      <c r="C989" s="119" t="s">
        <v>852</v>
      </c>
      <c r="D989" s="119" t="s">
        <v>19</v>
      </c>
      <c r="E989" s="119" t="s">
        <v>12</v>
      </c>
      <c r="F989" s="121">
        <v>2</v>
      </c>
      <c r="G989" s="121">
        <v>3</v>
      </c>
      <c r="H989" s="121">
        <v>0</v>
      </c>
      <c r="I989" s="119" t="s">
        <v>852</v>
      </c>
      <c r="J989" s="119"/>
      <c r="K989" s="119" t="s">
        <v>5249</v>
      </c>
      <c r="L989" s="119"/>
      <c r="M989" s="119" t="s">
        <v>852</v>
      </c>
      <c r="N989" s="119"/>
      <c r="O989" s="119"/>
      <c r="P989" s="119"/>
      <c r="AF989" s="27">
        <f t="shared" si="96"/>
        <v>0</v>
      </c>
      <c r="AG989" s="27">
        <f t="shared" si="97"/>
        <v>0</v>
      </c>
      <c r="AH989" s="27">
        <f t="shared" si="98"/>
        <v>0</v>
      </c>
      <c r="AI989" s="27">
        <f t="shared" si="99"/>
        <v>0</v>
      </c>
      <c r="AJ989" s="27">
        <f t="shared" si="100"/>
        <v>9999</v>
      </c>
      <c r="AK989" s="27">
        <f t="shared" si="101"/>
        <v>9999</v>
      </c>
      <c r="AL989" s="27">
        <f t="shared" si="102"/>
        <v>9999</v>
      </c>
      <c r="AM989" s="27">
        <f t="shared" si="103"/>
        <v>9999</v>
      </c>
    </row>
    <row r="990" spans="1:39" ht="35.1" customHeight="1">
      <c r="A990" s="119" t="s">
        <v>1382</v>
      </c>
      <c r="B990" s="119" t="s">
        <v>5250</v>
      </c>
      <c r="C990" s="119" t="s">
        <v>2119</v>
      </c>
      <c r="D990" s="119" t="s">
        <v>19</v>
      </c>
      <c r="E990" s="119" t="s">
        <v>12</v>
      </c>
      <c r="F990" s="121">
        <v>3</v>
      </c>
      <c r="G990" s="121">
        <v>2</v>
      </c>
      <c r="H990" s="121">
        <v>0</v>
      </c>
      <c r="I990" s="119" t="s">
        <v>2119</v>
      </c>
      <c r="J990" s="119"/>
      <c r="K990" s="119" t="s">
        <v>4617</v>
      </c>
      <c r="L990" s="119"/>
      <c r="M990" s="119" t="s">
        <v>2119</v>
      </c>
      <c r="N990" s="119"/>
      <c r="O990" s="119"/>
      <c r="P990" s="119"/>
      <c r="AF990" s="27">
        <f t="shared" si="96"/>
        <v>0</v>
      </c>
      <c r="AG990" s="27">
        <f t="shared" si="97"/>
        <v>0</v>
      </c>
      <c r="AH990" s="27">
        <f t="shared" si="98"/>
        <v>0</v>
      </c>
      <c r="AI990" s="27">
        <f t="shared" si="99"/>
        <v>0</v>
      </c>
      <c r="AJ990" s="27">
        <f t="shared" si="100"/>
        <v>9999</v>
      </c>
      <c r="AK990" s="27">
        <f t="shared" si="101"/>
        <v>9999</v>
      </c>
      <c r="AL990" s="27">
        <f t="shared" si="102"/>
        <v>9999</v>
      </c>
      <c r="AM990" s="27">
        <f t="shared" si="103"/>
        <v>9999</v>
      </c>
    </row>
    <row r="991" spans="1:39" ht="35.1" customHeight="1">
      <c r="A991" s="119" t="s">
        <v>1382</v>
      </c>
      <c r="B991" s="119" t="s">
        <v>5251</v>
      </c>
      <c r="C991" s="119" t="s">
        <v>3888</v>
      </c>
      <c r="D991" s="119" t="s">
        <v>19</v>
      </c>
      <c r="E991" s="119" t="s">
        <v>12</v>
      </c>
      <c r="F991" s="121">
        <v>4</v>
      </c>
      <c r="G991" s="121">
        <v>2</v>
      </c>
      <c r="H991" s="121">
        <v>0</v>
      </c>
      <c r="I991" s="119" t="s">
        <v>3888</v>
      </c>
      <c r="J991" s="119"/>
      <c r="K991" s="119" t="s">
        <v>5181</v>
      </c>
      <c r="L991" s="119"/>
      <c r="M991" s="119" t="s">
        <v>3888</v>
      </c>
      <c r="N991" s="119" t="s">
        <v>5182</v>
      </c>
      <c r="O991" s="119"/>
      <c r="P991" s="119"/>
      <c r="AF991" s="27">
        <f t="shared" si="96"/>
        <v>0</v>
      </c>
      <c r="AG991" s="27">
        <f t="shared" si="97"/>
        <v>0</v>
      </c>
      <c r="AH991" s="27">
        <f t="shared" si="98"/>
        <v>0</v>
      </c>
      <c r="AI991" s="27">
        <f t="shared" si="99"/>
        <v>0</v>
      </c>
      <c r="AJ991" s="27">
        <f t="shared" si="100"/>
        <v>9999</v>
      </c>
      <c r="AK991" s="27">
        <f t="shared" si="101"/>
        <v>9999</v>
      </c>
      <c r="AL991" s="27">
        <f t="shared" si="102"/>
        <v>9999</v>
      </c>
      <c r="AM991" s="27">
        <f t="shared" si="103"/>
        <v>9999</v>
      </c>
    </row>
    <row r="992" spans="1:39" ht="35.1" customHeight="1">
      <c r="A992" s="119" t="s">
        <v>1382</v>
      </c>
      <c r="B992" s="119" t="s">
        <v>5252</v>
      </c>
      <c r="C992" s="119" t="s">
        <v>5253</v>
      </c>
      <c r="D992" s="119" t="s">
        <v>19</v>
      </c>
      <c r="E992" s="119" t="s">
        <v>3571</v>
      </c>
      <c r="F992" s="121">
        <v>5</v>
      </c>
      <c r="G992" s="121">
        <v>0</v>
      </c>
      <c r="H992" s="121">
        <v>0</v>
      </c>
      <c r="I992" s="119"/>
      <c r="J992" s="119"/>
      <c r="K992" s="119"/>
      <c r="L992" s="119"/>
      <c r="M992" s="119"/>
      <c r="N992" s="119"/>
      <c r="O992" s="119"/>
      <c r="P992" s="119"/>
      <c r="AF992" s="27">
        <f t="shared" si="96"/>
        <v>0</v>
      </c>
      <c r="AG992" s="27">
        <f t="shared" si="97"/>
        <v>0</v>
      </c>
      <c r="AH992" s="27">
        <f t="shared" si="98"/>
        <v>0</v>
      </c>
      <c r="AI992" s="27">
        <f t="shared" si="99"/>
        <v>0</v>
      </c>
      <c r="AJ992" s="27">
        <f t="shared" si="100"/>
        <v>9999</v>
      </c>
      <c r="AK992" s="27">
        <f t="shared" si="101"/>
        <v>9999</v>
      </c>
      <c r="AL992" s="27">
        <f t="shared" si="102"/>
        <v>9999</v>
      </c>
      <c r="AM992" s="27">
        <f t="shared" si="103"/>
        <v>9999</v>
      </c>
    </row>
    <row r="993" spans="1:39" ht="35.1" customHeight="1">
      <c r="A993" s="119" t="s">
        <v>1382</v>
      </c>
      <c r="B993" s="119" t="s">
        <v>5254</v>
      </c>
      <c r="C993" s="119" t="s">
        <v>1391</v>
      </c>
      <c r="D993" s="119" t="s">
        <v>14</v>
      </c>
      <c r="E993" s="119" t="s">
        <v>12</v>
      </c>
      <c r="F993" s="121">
        <v>1</v>
      </c>
      <c r="G993" s="121">
        <v>0</v>
      </c>
      <c r="H993" s="121">
        <v>3</v>
      </c>
      <c r="I993" s="119"/>
      <c r="J993" s="119" t="s">
        <v>1391</v>
      </c>
      <c r="K993" s="119"/>
      <c r="L993" s="119" t="s">
        <v>5255</v>
      </c>
      <c r="M993" s="119" t="s">
        <v>1391</v>
      </c>
      <c r="N993" s="119" t="s">
        <v>5256</v>
      </c>
      <c r="O993" s="119" t="s">
        <v>5257</v>
      </c>
      <c r="P993" s="119" t="s">
        <v>5258</v>
      </c>
      <c r="AF993" s="27">
        <f t="shared" si="96"/>
        <v>0</v>
      </c>
      <c r="AG993" s="27">
        <f t="shared" si="97"/>
        <v>0</v>
      </c>
      <c r="AH993" s="27">
        <f t="shared" si="98"/>
        <v>0</v>
      </c>
      <c r="AI993" s="27">
        <f t="shared" si="99"/>
        <v>0</v>
      </c>
      <c r="AJ993" s="27">
        <f t="shared" si="100"/>
        <v>9999</v>
      </c>
      <c r="AK993" s="27">
        <f t="shared" si="101"/>
        <v>9999</v>
      </c>
      <c r="AL993" s="27">
        <f t="shared" si="102"/>
        <v>9999</v>
      </c>
      <c r="AM993" s="27">
        <f t="shared" si="103"/>
        <v>9999</v>
      </c>
    </row>
    <row r="994" spans="1:39" ht="35.1" customHeight="1">
      <c r="A994" s="119" t="s">
        <v>1382</v>
      </c>
      <c r="B994" s="119" t="s">
        <v>5259</v>
      </c>
      <c r="C994" s="119" t="s">
        <v>69</v>
      </c>
      <c r="D994" s="119" t="s">
        <v>14</v>
      </c>
      <c r="E994" s="119" t="s">
        <v>12</v>
      </c>
      <c r="F994" s="121">
        <v>2</v>
      </c>
      <c r="G994" s="121">
        <v>0</v>
      </c>
      <c r="H994" s="121">
        <v>3</v>
      </c>
      <c r="I994" s="119"/>
      <c r="J994" s="119" t="s">
        <v>69</v>
      </c>
      <c r="K994" s="119"/>
      <c r="L994" s="119" t="s">
        <v>3717</v>
      </c>
      <c r="M994" s="119" t="s">
        <v>69</v>
      </c>
      <c r="N994" s="119"/>
      <c r="O994" s="119"/>
      <c r="P994" s="119"/>
      <c r="AF994" s="27">
        <f t="shared" si="96"/>
        <v>0</v>
      </c>
      <c r="AG994" s="27">
        <f t="shared" si="97"/>
        <v>0</v>
      </c>
      <c r="AH994" s="27">
        <f t="shared" si="98"/>
        <v>0</v>
      </c>
      <c r="AI994" s="27">
        <f t="shared" si="99"/>
        <v>0</v>
      </c>
      <c r="AJ994" s="27">
        <f t="shared" si="100"/>
        <v>9999</v>
      </c>
      <c r="AK994" s="27">
        <f t="shared" si="101"/>
        <v>9999</v>
      </c>
      <c r="AL994" s="27">
        <f t="shared" si="102"/>
        <v>9999</v>
      </c>
      <c r="AM994" s="27">
        <f t="shared" si="103"/>
        <v>9999</v>
      </c>
    </row>
    <row r="995" spans="1:39" ht="35.1" customHeight="1">
      <c r="A995" s="119" t="s">
        <v>1382</v>
      </c>
      <c r="B995" s="119" t="s">
        <v>5260</v>
      </c>
      <c r="C995" s="119" t="s">
        <v>21</v>
      </c>
      <c r="D995" s="119" t="s">
        <v>14</v>
      </c>
      <c r="E995" s="119" t="s">
        <v>12</v>
      </c>
      <c r="F995" s="121">
        <v>3</v>
      </c>
      <c r="G995" s="121">
        <v>0</v>
      </c>
      <c r="H995" s="121">
        <v>2</v>
      </c>
      <c r="I995" s="119"/>
      <c r="J995" s="119" t="s">
        <v>21</v>
      </c>
      <c r="K995" s="119"/>
      <c r="L995" s="119" t="s">
        <v>5024</v>
      </c>
      <c r="M995" s="119" t="s">
        <v>21</v>
      </c>
      <c r="N995" s="119"/>
      <c r="O995" s="119"/>
      <c r="P995" s="119"/>
      <c r="AF995" s="27">
        <f t="shared" si="96"/>
        <v>0</v>
      </c>
      <c r="AG995" s="27">
        <f t="shared" si="97"/>
        <v>0</v>
      </c>
      <c r="AH995" s="27">
        <f t="shared" si="98"/>
        <v>0</v>
      </c>
      <c r="AI995" s="27">
        <f t="shared" si="99"/>
        <v>0</v>
      </c>
      <c r="AJ995" s="27">
        <f t="shared" si="100"/>
        <v>9999</v>
      </c>
      <c r="AK995" s="27">
        <f t="shared" si="101"/>
        <v>9999</v>
      </c>
      <c r="AL995" s="27">
        <f t="shared" si="102"/>
        <v>9999</v>
      </c>
      <c r="AM995" s="27">
        <f t="shared" si="103"/>
        <v>9999</v>
      </c>
    </row>
    <row r="996" spans="1:39" ht="35.1" customHeight="1">
      <c r="A996" s="119" t="s">
        <v>1382</v>
      </c>
      <c r="B996" s="119" t="s">
        <v>5261</v>
      </c>
      <c r="C996" s="119" t="s">
        <v>427</v>
      </c>
      <c r="D996" s="119" t="s">
        <v>14</v>
      </c>
      <c r="E996" s="119" t="s">
        <v>12</v>
      </c>
      <c r="F996" s="121">
        <v>4</v>
      </c>
      <c r="G996" s="121">
        <v>0</v>
      </c>
      <c r="H996" s="121">
        <v>2</v>
      </c>
      <c r="I996" s="119"/>
      <c r="J996" s="119" t="s">
        <v>427</v>
      </c>
      <c r="K996" s="119"/>
      <c r="L996" s="119" t="s">
        <v>3628</v>
      </c>
      <c r="M996" s="119" t="s">
        <v>427</v>
      </c>
      <c r="N996" s="119"/>
      <c r="O996" s="119"/>
      <c r="P996" s="119"/>
      <c r="AF996" s="27">
        <f t="shared" si="96"/>
        <v>0</v>
      </c>
      <c r="AG996" s="27">
        <f t="shared" si="97"/>
        <v>0</v>
      </c>
      <c r="AH996" s="27">
        <f t="shared" si="98"/>
        <v>0</v>
      </c>
      <c r="AI996" s="27">
        <f t="shared" si="99"/>
        <v>0</v>
      </c>
      <c r="AJ996" s="27">
        <f t="shared" si="100"/>
        <v>9999</v>
      </c>
      <c r="AK996" s="27">
        <f t="shared" si="101"/>
        <v>9999</v>
      </c>
      <c r="AL996" s="27">
        <f t="shared" si="102"/>
        <v>9999</v>
      </c>
      <c r="AM996" s="27">
        <f t="shared" si="103"/>
        <v>9999</v>
      </c>
    </row>
    <row r="997" spans="1:39" ht="35.1" customHeight="1">
      <c r="A997" s="119" t="s">
        <v>1382</v>
      </c>
      <c r="B997" s="119" t="s">
        <v>5262</v>
      </c>
      <c r="C997" s="119" t="s">
        <v>5263</v>
      </c>
      <c r="D997" s="119" t="s">
        <v>14</v>
      </c>
      <c r="E997" s="119" t="s">
        <v>3571</v>
      </c>
      <c r="F997" s="121">
        <v>5</v>
      </c>
      <c r="G997" s="121">
        <v>0</v>
      </c>
      <c r="H997" s="121">
        <v>0</v>
      </c>
      <c r="I997" s="119"/>
      <c r="J997" s="119"/>
      <c r="K997" s="119"/>
      <c r="L997" s="119"/>
      <c r="M997" s="119"/>
      <c r="N997" s="119"/>
      <c r="O997" s="119"/>
      <c r="P997" s="119"/>
      <c r="AF997" s="27">
        <f t="shared" si="96"/>
        <v>0</v>
      </c>
      <c r="AG997" s="27">
        <f t="shared" si="97"/>
        <v>0</v>
      </c>
      <c r="AH997" s="27">
        <f t="shared" si="98"/>
        <v>0</v>
      </c>
      <c r="AI997" s="27">
        <f t="shared" si="99"/>
        <v>0</v>
      </c>
      <c r="AJ997" s="27">
        <f t="shared" si="100"/>
        <v>9999</v>
      </c>
      <c r="AK997" s="27">
        <f t="shared" si="101"/>
        <v>9999</v>
      </c>
      <c r="AL997" s="27">
        <f t="shared" si="102"/>
        <v>9999</v>
      </c>
      <c r="AM997" s="27">
        <f t="shared" si="103"/>
        <v>9999</v>
      </c>
    </row>
    <row r="998" spans="1:39" ht="35.1" customHeight="1">
      <c r="A998" s="119" t="s">
        <v>1393</v>
      </c>
      <c r="B998" s="119" t="s">
        <v>5264</v>
      </c>
      <c r="C998" s="119" t="s">
        <v>1154</v>
      </c>
      <c r="D998" s="119" t="s">
        <v>19</v>
      </c>
      <c r="E998" s="119" t="s">
        <v>12</v>
      </c>
      <c r="F998" s="121">
        <v>1</v>
      </c>
      <c r="G998" s="121">
        <v>3</v>
      </c>
      <c r="H998" s="121">
        <v>0</v>
      </c>
      <c r="I998" s="119" t="s">
        <v>1154</v>
      </c>
      <c r="J998" s="119"/>
      <c r="K998" s="119" t="s">
        <v>4830</v>
      </c>
      <c r="L998" s="119"/>
      <c r="M998" s="119" t="s">
        <v>1154</v>
      </c>
      <c r="N998" s="119" t="s">
        <v>4831</v>
      </c>
      <c r="O998" s="119"/>
      <c r="P998" s="119"/>
      <c r="AF998" s="27">
        <f t="shared" si="96"/>
        <v>0</v>
      </c>
      <c r="AG998" s="27">
        <f t="shared" si="97"/>
        <v>0</v>
      </c>
      <c r="AH998" s="27">
        <f t="shared" si="98"/>
        <v>0</v>
      </c>
      <c r="AI998" s="27">
        <f t="shared" si="99"/>
        <v>0</v>
      </c>
      <c r="AJ998" s="27">
        <f t="shared" si="100"/>
        <v>9999</v>
      </c>
      <c r="AK998" s="27">
        <f t="shared" si="101"/>
        <v>9999</v>
      </c>
      <c r="AL998" s="27">
        <f t="shared" si="102"/>
        <v>9999</v>
      </c>
      <c r="AM998" s="27">
        <f t="shared" si="103"/>
        <v>9999</v>
      </c>
    </row>
    <row r="999" spans="1:39" ht="35.1" customHeight="1">
      <c r="A999" s="119" t="s">
        <v>1393</v>
      </c>
      <c r="B999" s="119" t="s">
        <v>5265</v>
      </c>
      <c r="C999" s="119" t="s">
        <v>1403</v>
      </c>
      <c r="D999" s="119" t="s">
        <v>19</v>
      </c>
      <c r="E999" s="119" t="s">
        <v>12</v>
      </c>
      <c r="F999" s="121">
        <v>2</v>
      </c>
      <c r="G999" s="121">
        <v>3</v>
      </c>
      <c r="H999" s="121">
        <v>0</v>
      </c>
      <c r="I999" s="119" t="s">
        <v>1403</v>
      </c>
      <c r="J999" s="119"/>
      <c r="K999" s="119" t="s">
        <v>5266</v>
      </c>
      <c r="L999" s="119"/>
      <c r="M999" s="119" t="s">
        <v>1403</v>
      </c>
      <c r="N999" s="119"/>
      <c r="O999" s="119"/>
      <c r="P999" s="119"/>
      <c r="AF999" s="27">
        <f t="shared" si="96"/>
        <v>0</v>
      </c>
      <c r="AG999" s="27">
        <f t="shared" si="97"/>
        <v>0</v>
      </c>
      <c r="AH999" s="27">
        <f t="shared" si="98"/>
        <v>0</v>
      </c>
      <c r="AI999" s="27">
        <f t="shared" si="99"/>
        <v>0</v>
      </c>
      <c r="AJ999" s="27">
        <f t="shared" si="100"/>
        <v>9999</v>
      </c>
      <c r="AK999" s="27">
        <f t="shared" si="101"/>
        <v>9999</v>
      </c>
      <c r="AL999" s="27">
        <f t="shared" si="102"/>
        <v>9999</v>
      </c>
      <c r="AM999" s="27">
        <f t="shared" si="103"/>
        <v>9999</v>
      </c>
    </row>
    <row r="1000" spans="1:39" ht="35.1" customHeight="1">
      <c r="A1000" s="119" t="s">
        <v>1393</v>
      </c>
      <c r="B1000" s="119" t="s">
        <v>5267</v>
      </c>
      <c r="C1000" s="119" t="s">
        <v>2159</v>
      </c>
      <c r="D1000" s="119" t="s">
        <v>19</v>
      </c>
      <c r="E1000" s="119" t="s">
        <v>12</v>
      </c>
      <c r="F1000" s="121">
        <v>3</v>
      </c>
      <c r="G1000" s="121">
        <v>2</v>
      </c>
      <c r="H1000" s="121">
        <v>0</v>
      </c>
      <c r="I1000" s="119" t="s">
        <v>2159</v>
      </c>
      <c r="J1000" s="119"/>
      <c r="K1000" s="119" t="s">
        <v>3623</v>
      </c>
      <c r="L1000" s="119"/>
      <c r="M1000" s="119" t="s">
        <v>2159</v>
      </c>
      <c r="N1000" s="119" t="s">
        <v>3624</v>
      </c>
      <c r="O1000" s="119"/>
      <c r="P1000" s="119"/>
      <c r="AF1000" s="27">
        <f t="shared" si="96"/>
        <v>0</v>
      </c>
      <c r="AG1000" s="27">
        <f t="shared" si="97"/>
        <v>0</v>
      </c>
      <c r="AH1000" s="27">
        <f t="shared" si="98"/>
        <v>0</v>
      </c>
      <c r="AI1000" s="27">
        <f t="shared" si="99"/>
        <v>0</v>
      </c>
      <c r="AJ1000" s="27">
        <f t="shared" si="100"/>
        <v>9999</v>
      </c>
      <c r="AK1000" s="27">
        <f t="shared" si="101"/>
        <v>9999</v>
      </c>
      <c r="AL1000" s="27">
        <f t="shared" si="102"/>
        <v>9999</v>
      </c>
      <c r="AM1000" s="27">
        <f t="shared" si="103"/>
        <v>9999</v>
      </c>
    </row>
    <row r="1001" spans="1:39" ht="35.1" customHeight="1">
      <c r="A1001" s="119" t="s">
        <v>1393</v>
      </c>
      <c r="B1001" s="119" t="s">
        <v>5268</v>
      </c>
      <c r="C1001" s="119" t="s">
        <v>5269</v>
      </c>
      <c r="D1001" s="119" t="s">
        <v>19</v>
      </c>
      <c r="E1001" s="119" t="s">
        <v>12</v>
      </c>
      <c r="F1001" s="121">
        <v>4</v>
      </c>
      <c r="G1001" s="121">
        <v>2</v>
      </c>
      <c r="H1001" s="121">
        <v>0</v>
      </c>
      <c r="I1001" s="119" t="s">
        <v>5269</v>
      </c>
      <c r="J1001" s="119"/>
      <c r="K1001" s="119" t="s">
        <v>5270</v>
      </c>
      <c r="L1001" s="119"/>
      <c r="M1001" s="119" t="s">
        <v>5269</v>
      </c>
      <c r="N1001" s="119" t="s">
        <v>5271</v>
      </c>
      <c r="O1001" s="119" t="s">
        <v>4427</v>
      </c>
      <c r="P1001" s="119" t="s">
        <v>4428</v>
      </c>
      <c r="AF1001" s="27">
        <f t="shared" si="96"/>
        <v>0</v>
      </c>
      <c r="AG1001" s="27">
        <f t="shared" si="97"/>
        <v>0</v>
      </c>
      <c r="AH1001" s="27">
        <f t="shared" si="98"/>
        <v>0</v>
      </c>
      <c r="AI1001" s="27">
        <f t="shared" si="99"/>
        <v>0</v>
      </c>
      <c r="AJ1001" s="27">
        <f t="shared" si="100"/>
        <v>9999</v>
      </c>
      <c r="AK1001" s="27">
        <f t="shared" si="101"/>
        <v>9999</v>
      </c>
      <c r="AL1001" s="27">
        <f t="shared" si="102"/>
        <v>9999</v>
      </c>
      <c r="AM1001" s="27">
        <f t="shared" si="103"/>
        <v>9999</v>
      </c>
    </row>
    <row r="1002" spans="1:39" ht="35.1" customHeight="1">
      <c r="A1002" s="119" t="s">
        <v>1393</v>
      </c>
      <c r="B1002" s="119" t="s">
        <v>5272</v>
      </c>
      <c r="C1002" s="119" t="s">
        <v>5273</v>
      </c>
      <c r="D1002" s="119" t="s">
        <v>19</v>
      </c>
      <c r="E1002" s="119" t="s">
        <v>3571</v>
      </c>
      <c r="F1002" s="121">
        <v>5</v>
      </c>
      <c r="G1002" s="121">
        <v>0</v>
      </c>
      <c r="H1002" s="121">
        <v>0</v>
      </c>
      <c r="I1002" s="119"/>
      <c r="J1002" s="119"/>
      <c r="K1002" s="119"/>
      <c r="L1002" s="119"/>
      <c r="M1002" s="119"/>
      <c r="N1002" s="119"/>
      <c r="O1002" s="119"/>
      <c r="P1002" s="119"/>
      <c r="AF1002" s="27">
        <f t="shared" si="96"/>
        <v>0</v>
      </c>
      <c r="AG1002" s="27">
        <f t="shared" si="97"/>
        <v>0</v>
      </c>
      <c r="AH1002" s="27">
        <f t="shared" si="98"/>
        <v>0</v>
      </c>
      <c r="AI1002" s="27">
        <f t="shared" si="99"/>
        <v>0</v>
      </c>
      <c r="AJ1002" s="27">
        <f t="shared" si="100"/>
        <v>9999</v>
      </c>
      <c r="AK1002" s="27">
        <f t="shared" si="101"/>
        <v>9999</v>
      </c>
      <c r="AL1002" s="27">
        <f t="shared" si="102"/>
        <v>9999</v>
      </c>
      <c r="AM1002" s="27">
        <f t="shared" si="103"/>
        <v>9999</v>
      </c>
    </row>
    <row r="1003" spans="1:39" ht="35.1" customHeight="1">
      <c r="A1003" s="119" t="s">
        <v>1393</v>
      </c>
      <c r="B1003" s="119" t="s">
        <v>5274</v>
      </c>
      <c r="C1003" s="119" t="s">
        <v>1402</v>
      </c>
      <c r="D1003" s="119" t="s">
        <v>14</v>
      </c>
      <c r="E1003" s="119" t="s">
        <v>12</v>
      </c>
      <c r="F1003" s="121">
        <v>1</v>
      </c>
      <c r="G1003" s="121">
        <v>0</v>
      </c>
      <c r="H1003" s="121">
        <v>3</v>
      </c>
      <c r="I1003" s="119"/>
      <c r="J1003" s="119" t="s">
        <v>1402</v>
      </c>
      <c r="K1003" s="119"/>
      <c r="L1003" s="119" t="s">
        <v>5275</v>
      </c>
      <c r="M1003" s="119" t="s">
        <v>1402</v>
      </c>
      <c r="N1003" s="119"/>
      <c r="O1003" s="119"/>
      <c r="P1003" s="119"/>
      <c r="AF1003" s="27">
        <f t="shared" si="96"/>
        <v>0</v>
      </c>
      <c r="AG1003" s="27">
        <f t="shared" si="97"/>
        <v>0</v>
      </c>
      <c r="AH1003" s="27">
        <f t="shared" si="98"/>
        <v>0</v>
      </c>
      <c r="AI1003" s="27">
        <f t="shared" si="99"/>
        <v>0</v>
      </c>
      <c r="AJ1003" s="27">
        <f t="shared" si="100"/>
        <v>9999</v>
      </c>
      <c r="AK1003" s="27">
        <f t="shared" si="101"/>
        <v>9999</v>
      </c>
      <c r="AL1003" s="27">
        <f t="shared" si="102"/>
        <v>9999</v>
      </c>
      <c r="AM1003" s="27">
        <f t="shared" si="103"/>
        <v>9999</v>
      </c>
    </row>
    <row r="1004" spans="1:39" ht="35.1" customHeight="1">
      <c r="A1004" s="119" t="s">
        <v>1393</v>
      </c>
      <c r="B1004" s="119" t="s">
        <v>5276</v>
      </c>
      <c r="C1004" s="119" t="s">
        <v>429</v>
      </c>
      <c r="D1004" s="119" t="s">
        <v>14</v>
      </c>
      <c r="E1004" s="119" t="s">
        <v>12</v>
      </c>
      <c r="F1004" s="121">
        <v>2</v>
      </c>
      <c r="G1004" s="121">
        <v>0</v>
      </c>
      <c r="H1004" s="121">
        <v>3</v>
      </c>
      <c r="I1004" s="119"/>
      <c r="J1004" s="119" t="s">
        <v>429</v>
      </c>
      <c r="K1004" s="119"/>
      <c r="L1004" s="119" t="s">
        <v>3563</v>
      </c>
      <c r="M1004" s="119" t="s">
        <v>429</v>
      </c>
      <c r="N1004" s="119" t="s">
        <v>3564</v>
      </c>
      <c r="O1004" s="119"/>
      <c r="P1004" s="119"/>
      <c r="AF1004" s="27">
        <f t="shared" si="96"/>
        <v>0</v>
      </c>
      <c r="AG1004" s="27">
        <f t="shared" si="97"/>
        <v>0</v>
      </c>
      <c r="AH1004" s="27">
        <f t="shared" si="98"/>
        <v>0</v>
      </c>
      <c r="AI1004" s="27">
        <f t="shared" si="99"/>
        <v>0</v>
      </c>
      <c r="AJ1004" s="27">
        <f t="shared" si="100"/>
        <v>9999</v>
      </c>
      <c r="AK1004" s="27">
        <f t="shared" si="101"/>
        <v>9999</v>
      </c>
      <c r="AL1004" s="27">
        <f t="shared" si="102"/>
        <v>9999</v>
      </c>
      <c r="AM1004" s="27">
        <f t="shared" si="103"/>
        <v>9999</v>
      </c>
    </row>
    <row r="1005" spans="1:39" ht="35.1" customHeight="1">
      <c r="A1005" s="119" t="s">
        <v>1393</v>
      </c>
      <c r="B1005" s="119" t="s">
        <v>5277</v>
      </c>
      <c r="C1005" s="119" t="s">
        <v>23</v>
      </c>
      <c r="D1005" s="119" t="s">
        <v>14</v>
      </c>
      <c r="E1005" s="119" t="s">
        <v>12</v>
      </c>
      <c r="F1005" s="121">
        <v>3</v>
      </c>
      <c r="G1005" s="121">
        <v>0</v>
      </c>
      <c r="H1005" s="121">
        <v>2</v>
      </c>
      <c r="I1005" s="119"/>
      <c r="J1005" s="119" t="s">
        <v>23</v>
      </c>
      <c r="K1005" s="119"/>
      <c r="L1005" s="119" t="s">
        <v>3871</v>
      </c>
      <c r="M1005" s="119" t="s">
        <v>23</v>
      </c>
      <c r="N1005" s="119" t="s">
        <v>3796</v>
      </c>
      <c r="O1005" s="119"/>
      <c r="P1005" s="119"/>
      <c r="AF1005" s="27">
        <f t="shared" si="96"/>
        <v>0</v>
      </c>
      <c r="AG1005" s="27">
        <f t="shared" si="97"/>
        <v>0</v>
      </c>
      <c r="AH1005" s="27">
        <f t="shared" si="98"/>
        <v>0</v>
      </c>
      <c r="AI1005" s="27">
        <f t="shared" si="99"/>
        <v>0</v>
      </c>
      <c r="AJ1005" s="27">
        <f t="shared" si="100"/>
        <v>9999</v>
      </c>
      <c r="AK1005" s="27">
        <f t="shared" si="101"/>
        <v>9999</v>
      </c>
      <c r="AL1005" s="27">
        <f t="shared" si="102"/>
        <v>9999</v>
      </c>
      <c r="AM1005" s="27">
        <f t="shared" si="103"/>
        <v>9999</v>
      </c>
    </row>
    <row r="1006" spans="1:39" ht="35.1" customHeight="1">
      <c r="A1006" s="119" t="s">
        <v>1393</v>
      </c>
      <c r="B1006" s="119" t="s">
        <v>5278</v>
      </c>
      <c r="C1006" s="119" t="s">
        <v>778</v>
      </c>
      <c r="D1006" s="119" t="s">
        <v>14</v>
      </c>
      <c r="E1006" s="119" t="s">
        <v>12</v>
      </c>
      <c r="F1006" s="121">
        <v>4</v>
      </c>
      <c r="G1006" s="121">
        <v>0</v>
      </c>
      <c r="H1006" s="121">
        <v>2</v>
      </c>
      <c r="I1006" s="119"/>
      <c r="J1006" s="119" t="s">
        <v>778</v>
      </c>
      <c r="K1006" s="119"/>
      <c r="L1006" s="119" t="s">
        <v>4213</v>
      </c>
      <c r="M1006" s="119" t="s">
        <v>778</v>
      </c>
      <c r="N1006" s="119"/>
      <c r="O1006" s="119"/>
      <c r="P1006" s="119"/>
      <c r="AF1006" s="27">
        <f t="shared" si="96"/>
        <v>0</v>
      </c>
      <c r="AG1006" s="27">
        <f t="shared" si="97"/>
        <v>0</v>
      </c>
      <c r="AH1006" s="27">
        <f t="shared" si="98"/>
        <v>0</v>
      </c>
      <c r="AI1006" s="27">
        <f t="shared" si="99"/>
        <v>0</v>
      </c>
      <c r="AJ1006" s="27">
        <f t="shared" si="100"/>
        <v>9999</v>
      </c>
      <c r="AK1006" s="27">
        <f t="shared" si="101"/>
        <v>9999</v>
      </c>
      <c r="AL1006" s="27">
        <f t="shared" si="102"/>
        <v>9999</v>
      </c>
      <c r="AM1006" s="27">
        <f t="shared" si="103"/>
        <v>9999</v>
      </c>
    </row>
    <row r="1007" spans="1:39" ht="35.1" customHeight="1">
      <c r="A1007" s="119" t="s">
        <v>1393</v>
      </c>
      <c r="B1007" s="119" t="s">
        <v>5279</v>
      </c>
      <c r="C1007" s="119" t="s">
        <v>5280</v>
      </c>
      <c r="D1007" s="119" t="s">
        <v>14</v>
      </c>
      <c r="E1007" s="119" t="s">
        <v>3571</v>
      </c>
      <c r="F1007" s="121">
        <v>5</v>
      </c>
      <c r="G1007" s="121">
        <v>0</v>
      </c>
      <c r="H1007" s="121">
        <v>0</v>
      </c>
      <c r="I1007" s="119"/>
      <c r="J1007" s="119"/>
      <c r="K1007" s="119"/>
      <c r="L1007" s="119"/>
      <c r="M1007" s="119"/>
      <c r="N1007" s="119"/>
      <c r="O1007" s="119"/>
      <c r="P1007" s="119"/>
      <c r="AF1007" s="27">
        <f t="shared" si="96"/>
        <v>0</v>
      </c>
      <c r="AG1007" s="27">
        <f t="shared" si="97"/>
        <v>0</v>
      </c>
      <c r="AH1007" s="27">
        <f t="shared" si="98"/>
        <v>0</v>
      </c>
      <c r="AI1007" s="27">
        <f t="shared" si="99"/>
        <v>0</v>
      </c>
      <c r="AJ1007" s="27">
        <f t="shared" si="100"/>
        <v>9999</v>
      </c>
      <c r="AK1007" s="27">
        <f t="shared" si="101"/>
        <v>9999</v>
      </c>
      <c r="AL1007" s="27">
        <f t="shared" si="102"/>
        <v>9999</v>
      </c>
      <c r="AM1007" s="27">
        <f t="shared" si="103"/>
        <v>9999</v>
      </c>
    </row>
    <row r="1008" spans="1:39" ht="35.1" customHeight="1">
      <c r="A1008" s="119" t="s">
        <v>1404</v>
      </c>
      <c r="B1008" s="119" t="s">
        <v>5281</v>
      </c>
      <c r="C1008" s="119" t="s">
        <v>791</v>
      </c>
      <c r="D1008" s="119" t="s">
        <v>19</v>
      </c>
      <c r="E1008" s="119" t="s">
        <v>12</v>
      </c>
      <c r="F1008" s="121">
        <v>1</v>
      </c>
      <c r="G1008" s="121">
        <v>3</v>
      </c>
      <c r="H1008" s="121">
        <v>0</v>
      </c>
      <c r="I1008" s="119" t="s">
        <v>791</v>
      </c>
      <c r="J1008" s="119"/>
      <c r="K1008" s="119" t="s">
        <v>4217</v>
      </c>
      <c r="L1008" s="119"/>
      <c r="M1008" s="119" t="s">
        <v>791</v>
      </c>
      <c r="N1008" s="119"/>
      <c r="O1008" s="119"/>
      <c r="P1008" s="119"/>
      <c r="AF1008" s="27">
        <f t="shared" si="96"/>
        <v>0</v>
      </c>
      <c r="AG1008" s="27">
        <f t="shared" si="97"/>
        <v>0</v>
      </c>
      <c r="AH1008" s="27">
        <f t="shared" si="98"/>
        <v>0</v>
      </c>
      <c r="AI1008" s="27">
        <f t="shared" si="99"/>
        <v>0</v>
      </c>
      <c r="AJ1008" s="27">
        <f t="shared" si="100"/>
        <v>9999</v>
      </c>
      <c r="AK1008" s="27">
        <f t="shared" si="101"/>
        <v>9999</v>
      </c>
      <c r="AL1008" s="27">
        <f t="shared" si="102"/>
        <v>9999</v>
      </c>
      <c r="AM1008" s="27">
        <f t="shared" si="103"/>
        <v>9999</v>
      </c>
    </row>
    <row r="1009" spans="1:39" ht="35.1" customHeight="1">
      <c r="A1009" s="119" t="s">
        <v>1404</v>
      </c>
      <c r="B1009" s="119" t="s">
        <v>5282</v>
      </c>
      <c r="C1009" s="119" t="s">
        <v>792</v>
      </c>
      <c r="D1009" s="119" t="s">
        <v>19</v>
      </c>
      <c r="E1009" s="119" t="s">
        <v>12</v>
      </c>
      <c r="F1009" s="121">
        <v>2</v>
      </c>
      <c r="G1009" s="121">
        <v>3</v>
      </c>
      <c r="H1009" s="121">
        <v>0</v>
      </c>
      <c r="I1009" s="119" t="s">
        <v>792</v>
      </c>
      <c r="J1009" s="119"/>
      <c r="K1009" s="119" t="s">
        <v>4219</v>
      </c>
      <c r="L1009" s="119"/>
      <c r="M1009" s="119" t="s">
        <v>792</v>
      </c>
      <c r="N1009" s="119" t="s">
        <v>4220</v>
      </c>
      <c r="O1009" s="119"/>
      <c r="P1009" s="119"/>
      <c r="AF1009" s="27">
        <f t="shared" si="96"/>
        <v>0</v>
      </c>
      <c r="AG1009" s="27">
        <f t="shared" si="97"/>
        <v>0</v>
      </c>
      <c r="AH1009" s="27">
        <f t="shared" si="98"/>
        <v>0</v>
      </c>
      <c r="AI1009" s="27">
        <f t="shared" si="99"/>
        <v>0</v>
      </c>
      <c r="AJ1009" s="27">
        <f t="shared" si="100"/>
        <v>9999</v>
      </c>
      <c r="AK1009" s="27">
        <f t="shared" si="101"/>
        <v>9999</v>
      </c>
      <c r="AL1009" s="27">
        <f t="shared" si="102"/>
        <v>9999</v>
      </c>
      <c r="AM1009" s="27">
        <f t="shared" si="103"/>
        <v>9999</v>
      </c>
    </row>
    <row r="1010" spans="1:39" ht="35.1" customHeight="1">
      <c r="A1010" s="119" t="s">
        <v>1404</v>
      </c>
      <c r="B1010" s="119" t="s">
        <v>5283</v>
      </c>
      <c r="C1010" s="119" t="s">
        <v>1206</v>
      </c>
      <c r="D1010" s="119" t="s">
        <v>19</v>
      </c>
      <c r="E1010" s="119" t="s">
        <v>12</v>
      </c>
      <c r="F1010" s="121">
        <v>3</v>
      </c>
      <c r="G1010" s="121">
        <v>2</v>
      </c>
      <c r="H1010" s="121">
        <v>0</v>
      </c>
      <c r="I1010" s="119" t="s">
        <v>1206</v>
      </c>
      <c r="J1010" s="119"/>
      <c r="K1010" s="119" t="s">
        <v>4222</v>
      </c>
      <c r="L1010" s="119"/>
      <c r="M1010" s="119" t="s">
        <v>1206</v>
      </c>
      <c r="N1010" s="119"/>
      <c r="O1010" s="119"/>
      <c r="P1010" s="119"/>
      <c r="AF1010" s="27">
        <f t="shared" si="96"/>
        <v>0</v>
      </c>
      <c r="AG1010" s="27">
        <f t="shared" si="97"/>
        <v>0</v>
      </c>
      <c r="AH1010" s="27">
        <f t="shared" si="98"/>
        <v>0</v>
      </c>
      <c r="AI1010" s="27">
        <f t="shared" si="99"/>
        <v>0</v>
      </c>
      <c r="AJ1010" s="27">
        <f t="shared" si="100"/>
        <v>9999</v>
      </c>
      <c r="AK1010" s="27">
        <f t="shared" si="101"/>
        <v>9999</v>
      </c>
      <c r="AL1010" s="27">
        <f t="shared" si="102"/>
        <v>9999</v>
      </c>
      <c r="AM1010" s="27">
        <f t="shared" si="103"/>
        <v>9999</v>
      </c>
    </row>
    <row r="1011" spans="1:39" ht="35.1" customHeight="1">
      <c r="A1011" s="119" t="s">
        <v>1404</v>
      </c>
      <c r="B1011" s="119" t="s">
        <v>5284</v>
      </c>
      <c r="C1011" s="119" t="s">
        <v>5285</v>
      </c>
      <c r="D1011" s="119" t="s">
        <v>19</v>
      </c>
      <c r="E1011" s="119" t="s">
        <v>12</v>
      </c>
      <c r="F1011" s="121">
        <v>4</v>
      </c>
      <c r="G1011" s="121">
        <v>2</v>
      </c>
      <c r="H1011" s="121">
        <v>0</v>
      </c>
      <c r="I1011" s="119" t="s">
        <v>5285</v>
      </c>
      <c r="J1011" s="119"/>
      <c r="K1011" s="119" t="s">
        <v>5286</v>
      </c>
      <c r="L1011" s="119"/>
      <c r="M1011" s="119" t="s">
        <v>5285</v>
      </c>
      <c r="N1011" s="119" t="s">
        <v>5287</v>
      </c>
      <c r="O1011" s="119" t="s">
        <v>5288</v>
      </c>
      <c r="P1011" s="119" t="s">
        <v>2187</v>
      </c>
      <c r="AF1011" s="27">
        <f t="shared" si="96"/>
        <v>0</v>
      </c>
      <c r="AG1011" s="27">
        <f t="shared" si="97"/>
        <v>0</v>
      </c>
      <c r="AH1011" s="27">
        <f t="shared" si="98"/>
        <v>0</v>
      </c>
      <c r="AI1011" s="27">
        <f t="shared" si="99"/>
        <v>0</v>
      </c>
      <c r="AJ1011" s="27">
        <f t="shared" si="100"/>
        <v>9999</v>
      </c>
      <c r="AK1011" s="27">
        <f t="shared" si="101"/>
        <v>9999</v>
      </c>
      <c r="AL1011" s="27">
        <f t="shared" si="102"/>
        <v>9999</v>
      </c>
      <c r="AM1011" s="27">
        <f t="shared" si="103"/>
        <v>9999</v>
      </c>
    </row>
    <row r="1012" spans="1:39" ht="35.1" customHeight="1">
      <c r="A1012" s="119" t="s">
        <v>1404</v>
      </c>
      <c r="B1012" s="119" t="s">
        <v>5289</v>
      </c>
      <c r="C1012" s="119" t="s">
        <v>5290</v>
      </c>
      <c r="D1012" s="119" t="s">
        <v>19</v>
      </c>
      <c r="E1012" s="119" t="s">
        <v>3571</v>
      </c>
      <c r="F1012" s="121">
        <v>5</v>
      </c>
      <c r="G1012" s="121">
        <v>0</v>
      </c>
      <c r="H1012" s="121">
        <v>0</v>
      </c>
      <c r="I1012" s="119"/>
      <c r="J1012" s="119"/>
      <c r="K1012" s="119"/>
      <c r="L1012" s="119"/>
      <c r="M1012" s="119"/>
      <c r="N1012" s="119"/>
      <c r="O1012" s="119"/>
      <c r="P1012" s="119"/>
      <c r="AF1012" s="27">
        <f t="shared" si="96"/>
        <v>0</v>
      </c>
      <c r="AG1012" s="27">
        <f t="shared" si="97"/>
        <v>0</v>
      </c>
      <c r="AH1012" s="27">
        <f t="shared" si="98"/>
        <v>0</v>
      </c>
      <c r="AI1012" s="27">
        <f t="shared" si="99"/>
        <v>0</v>
      </c>
      <c r="AJ1012" s="27">
        <f t="shared" si="100"/>
        <v>9999</v>
      </c>
      <c r="AK1012" s="27">
        <f t="shared" si="101"/>
        <v>9999</v>
      </c>
      <c r="AL1012" s="27">
        <f t="shared" si="102"/>
        <v>9999</v>
      </c>
      <c r="AM1012" s="27">
        <f t="shared" si="103"/>
        <v>9999</v>
      </c>
    </row>
    <row r="1013" spans="1:39" ht="35.1" customHeight="1">
      <c r="A1013" s="119" t="s">
        <v>1404</v>
      </c>
      <c r="B1013" s="119" t="s">
        <v>5291</v>
      </c>
      <c r="C1013" s="119" t="s">
        <v>1413</v>
      </c>
      <c r="D1013" s="119" t="s">
        <v>14</v>
      </c>
      <c r="E1013" s="119" t="s">
        <v>12</v>
      </c>
      <c r="F1013" s="121">
        <v>1</v>
      </c>
      <c r="G1013" s="121">
        <v>0</v>
      </c>
      <c r="H1013" s="121">
        <v>3</v>
      </c>
      <c r="I1013" s="119"/>
      <c r="J1013" s="119" t="s">
        <v>1413</v>
      </c>
      <c r="K1013" s="119"/>
      <c r="L1013" s="119" t="s">
        <v>5292</v>
      </c>
      <c r="M1013" s="119" t="s">
        <v>1413</v>
      </c>
      <c r="N1013" s="119"/>
      <c r="O1013" s="119"/>
      <c r="P1013" s="119"/>
      <c r="AF1013" s="27">
        <f t="shared" si="96"/>
        <v>0</v>
      </c>
      <c r="AG1013" s="27">
        <f t="shared" si="97"/>
        <v>0</v>
      </c>
      <c r="AH1013" s="27">
        <f t="shared" si="98"/>
        <v>0</v>
      </c>
      <c r="AI1013" s="27">
        <f t="shared" si="99"/>
        <v>0</v>
      </c>
      <c r="AJ1013" s="27">
        <f t="shared" si="100"/>
        <v>9999</v>
      </c>
      <c r="AK1013" s="27">
        <f t="shared" si="101"/>
        <v>9999</v>
      </c>
      <c r="AL1013" s="27">
        <f t="shared" si="102"/>
        <v>9999</v>
      </c>
      <c r="AM1013" s="27">
        <f t="shared" si="103"/>
        <v>9999</v>
      </c>
    </row>
    <row r="1014" spans="1:39" ht="35.1" customHeight="1">
      <c r="A1014" s="119" t="s">
        <v>1404</v>
      </c>
      <c r="B1014" s="119" t="s">
        <v>5293</v>
      </c>
      <c r="C1014" s="119" t="s">
        <v>13</v>
      </c>
      <c r="D1014" s="119" t="s">
        <v>14</v>
      </c>
      <c r="E1014" s="119" t="s">
        <v>12</v>
      </c>
      <c r="F1014" s="121">
        <v>2</v>
      </c>
      <c r="G1014" s="121">
        <v>0</v>
      </c>
      <c r="H1014" s="121">
        <v>3</v>
      </c>
      <c r="I1014" s="119"/>
      <c r="J1014" s="119" t="s">
        <v>13</v>
      </c>
      <c r="K1014" s="119"/>
      <c r="L1014" s="119" t="s">
        <v>4935</v>
      </c>
      <c r="M1014" s="119" t="s">
        <v>13</v>
      </c>
      <c r="N1014" s="119" t="s">
        <v>4225</v>
      </c>
      <c r="O1014" s="119"/>
      <c r="P1014" s="119"/>
      <c r="AF1014" s="27">
        <f t="shared" si="96"/>
        <v>0</v>
      </c>
      <c r="AG1014" s="27">
        <f t="shared" si="97"/>
        <v>0</v>
      </c>
      <c r="AH1014" s="27">
        <f t="shared" si="98"/>
        <v>0</v>
      </c>
      <c r="AI1014" s="27">
        <f t="shared" si="99"/>
        <v>0</v>
      </c>
      <c r="AJ1014" s="27">
        <f t="shared" si="100"/>
        <v>9999</v>
      </c>
      <c r="AK1014" s="27">
        <f t="shared" si="101"/>
        <v>9999</v>
      </c>
      <c r="AL1014" s="27">
        <f t="shared" si="102"/>
        <v>9999</v>
      </c>
      <c r="AM1014" s="27">
        <f t="shared" si="103"/>
        <v>9999</v>
      </c>
    </row>
    <row r="1015" spans="1:39" ht="35.1" customHeight="1">
      <c r="A1015" s="119" t="s">
        <v>1404</v>
      </c>
      <c r="B1015" s="119" t="s">
        <v>5294</v>
      </c>
      <c r="C1015" s="119" t="s">
        <v>45</v>
      </c>
      <c r="D1015" s="119" t="s">
        <v>14</v>
      </c>
      <c r="E1015" s="119" t="s">
        <v>12</v>
      </c>
      <c r="F1015" s="121">
        <v>3</v>
      </c>
      <c r="G1015" s="121">
        <v>0</v>
      </c>
      <c r="H1015" s="121">
        <v>2</v>
      </c>
      <c r="I1015" s="119"/>
      <c r="J1015" s="119" t="s">
        <v>45</v>
      </c>
      <c r="K1015" s="119"/>
      <c r="L1015" s="119" t="s">
        <v>5027</v>
      </c>
      <c r="M1015" s="119" t="s">
        <v>45</v>
      </c>
      <c r="N1015" s="119"/>
      <c r="O1015" s="119"/>
      <c r="P1015" s="119"/>
      <c r="AF1015" s="27">
        <f t="shared" si="96"/>
        <v>0</v>
      </c>
      <c r="AG1015" s="27">
        <f t="shared" si="97"/>
        <v>0</v>
      </c>
      <c r="AH1015" s="27">
        <f t="shared" si="98"/>
        <v>0</v>
      </c>
      <c r="AI1015" s="27">
        <f t="shared" si="99"/>
        <v>0</v>
      </c>
      <c r="AJ1015" s="27">
        <f t="shared" si="100"/>
        <v>9999</v>
      </c>
      <c r="AK1015" s="27">
        <f t="shared" si="101"/>
        <v>9999</v>
      </c>
      <c r="AL1015" s="27">
        <f t="shared" si="102"/>
        <v>9999</v>
      </c>
      <c r="AM1015" s="27">
        <f t="shared" si="103"/>
        <v>9999</v>
      </c>
    </row>
    <row r="1016" spans="1:39" ht="35.1" customHeight="1">
      <c r="A1016" s="119" t="s">
        <v>1404</v>
      </c>
      <c r="B1016" s="119" t="s">
        <v>5295</v>
      </c>
      <c r="C1016" s="119" t="s">
        <v>1414</v>
      </c>
      <c r="D1016" s="119" t="s">
        <v>14</v>
      </c>
      <c r="E1016" s="119" t="s">
        <v>12</v>
      </c>
      <c r="F1016" s="121">
        <v>4</v>
      </c>
      <c r="G1016" s="121">
        <v>0</v>
      </c>
      <c r="H1016" s="121">
        <v>2</v>
      </c>
      <c r="I1016" s="119"/>
      <c r="J1016" s="119" t="s">
        <v>1414</v>
      </c>
      <c r="K1016" s="119"/>
      <c r="L1016" s="119" t="s">
        <v>5296</v>
      </c>
      <c r="M1016" s="119" t="s">
        <v>1414</v>
      </c>
      <c r="N1016" s="119"/>
      <c r="O1016" s="119"/>
      <c r="P1016" s="119"/>
      <c r="AF1016" s="27">
        <f t="shared" si="96"/>
        <v>0</v>
      </c>
      <c r="AG1016" s="27">
        <f t="shared" si="97"/>
        <v>0</v>
      </c>
      <c r="AH1016" s="27">
        <f t="shared" si="98"/>
        <v>0</v>
      </c>
      <c r="AI1016" s="27">
        <f t="shared" si="99"/>
        <v>0</v>
      </c>
      <c r="AJ1016" s="27">
        <f t="shared" si="100"/>
        <v>9999</v>
      </c>
      <c r="AK1016" s="27">
        <f t="shared" si="101"/>
        <v>9999</v>
      </c>
      <c r="AL1016" s="27">
        <f t="shared" si="102"/>
        <v>9999</v>
      </c>
      <c r="AM1016" s="27">
        <f t="shared" si="103"/>
        <v>9999</v>
      </c>
    </row>
    <row r="1017" spans="1:39" ht="35.1" customHeight="1">
      <c r="A1017" s="119" t="s">
        <v>1404</v>
      </c>
      <c r="B1017" s="119" t="s">
        <v>5297</v>
      </c>
      <c r="C1017" s="119" t="s">
        <v>5298</v>
      </c>
      <c r="D1017" s="119" t="s">
        <v>14</v>
      </c>
      <c r="E1017" s="119" t="s">
        <v>3571</v>
      </c>
      <c r="F1017" s="121">
        <v>5</v>
      </c>
      <c r="G1017" s="121">
        <v>0</v>
      </c>
      <c r="H1017" s="121">
        <v>0</v>
      </c>
      <c r="I1017" s="119"/>
      <c r="J1017" s="119"/>
      <c r="K1017" s="119"/>
      <c r="L1017" s="119"/>
      <c r="M1017" s="119"/>
      <c r="N1017" s="119"/>
      <c r="O1017" s="119"/>
      <c r="P1017" s="119"/>
      <c r="AF1017" s="27">
        <f t="shared" si="96"/>
        <v>0</v>
      </c>
      <c r="AG1017" s="27">
        <f t="shared" si="97"/>
        <v>0</v>
      </c>
      <c r="AH1017" s="27">
        <f t="shared" si="98"/>
        <v>0</v>
      </c>
      <c r="AI1017" s="27">
        <f t="shared" si="99"/>
        <v>0</v>
      </c>
      <c r="AJ1017" s="27">
        <f t="shared" si="100"/>
        <v>9999</v>
      </c>
      <c r="AK1017" s="27">
        <f t="shared" si="101"/>
        <v>9999</v>
      </c>
      <c r="AL1017" s="27">
        <f t="shared" si="102"/>
        <v>9999</v>
      </c>
      <c r="AM1017" s="27">
        <f t="shared" si="103"/>
        <v>9999</v>
      </c>
    </row>
    <row r="1018" spans="1:39" ht="35.1" customHeight="1">
      <c r="A1018" s="119" t="s">
        <v>1415</v>
      </c>
      <c r="B1018" s="119" t="s">
        <v>5299</v>
      </c>
      <c r="C1018" s="119" t="s">
        <v>792</v>
      </c>
      <c r="D1018" s="119" t="s">
        <v>19</v>
      </c>
      <c r="E1018" s="119" t="s">
        <v>12</v>
      </c>
      <c r="F1018" s="121">
        <v>1</v>
      </c>
      <c r="G1018" s="121">
        <v>3</v>
      </c>
      <c r="H1018" s="121">
        <v>0</v>
      </c>
      <c r="I1018" s="119" t="s">
        <v>792</v>
      </c>
      <c r="J1018" s="119"/>
      <c r="K1018" s="119" t="s">
        <v>4219</v>
      </c>
      <c r="L1018" s="119"/>
      <c r="M1018" s="119" t="s">
        <v>792</v>
      </c>
      <c r="N1018" s="119" t="s">
        <v>4220</v>
      </c>
      <c r="O1018" s="119"/>
      <c r="P1018" s="119"/>
      <c r="AF1018" s="27">
        <f t="shared" si="96"/>
        <v>0</v>
      </c>
      <c r="AG1018" s="27">
        <f t="shared" si="97"/>
        <v>0</v>
      </c>
      <c r="AH1018" s="27">
        <f t="shared" si="98"/>
        <v>0</v>
      </c>
      <c r="AI1018" s="27">
        <f t="shared" si="99"/>
        <v>0</v>
      </c>
      <c r="AJ1018" s="27">
        <f t="shared" si="100"/>
        <v>9999</v>
      </c>
      <c r="AK1018" s="27">
        <f t="shared" si="101"/>
        <v>9999</v>
      </c>
      <c r="AL1018" s="27">
        <f t="shared" si="102"/>
        <v>9999</v>
      </c>
      <c r="AM1018" s="27">
        <f t="shared" si="103"/>
        <v>9999</v>
      </c>
    </row>
    <row r="1019" spans="1:39" ht="35.1" customHeight="1">
      <c r="A1019" s="119" t="s">
        <v>1415</v>
      </c>
      <c r="B1019" s="119" t="s">
        <v>5300</v>
      </c>
      <c r="C1019" s="119" t="s">
        <v>1426</v>
      </c>
      <c r="D1019" s="119" t="s">
        <v>19</v>
      </c>
      <c r="E1019" s="119" t="s">
        <v>12</v>
      </c>
      <c r="F1019" s="121">
        <v>2</v>
      </c>
      <c r="G1019" s="121">
        <v>3</v>
      </c>
      <c r="H1019" s="121">
        <v>0</v>
      </c>
      <c r="I1019" s="119" t="s">
        <v>1426</v>
      </c>
      <c r="J1019" s="119"/>
      <c r="K1019" s="119" t="s">
        <v>5301</v>
      </c>
      <c r="L1019" s="119"/>
      <c r="M1019" s="119" t="s">
        <v>1426</v>
      </c>
      <c r="N1019" s="119"/>
      <c r="O1019" s="119"/>
      <c r="P1019" s="119"/>
      <c r="AF1019" s="27">
        <f t="shared" si="96"/>
        <v>0</v>
      </c>
      <c r="AG1019" s="27">
        <f t="shared" si="97"/>
        <v>0</v>
      </c>
      <c r="AH1019" s="27">
        <f t="shared" si="98"/>
        <v>0</v>
      </c>
      <c r="AI1019" s="27">
        <f t="shared" si="99"/>
        <v>0</v>
      </c>
      <c r="AJ1019" s="27">
        <f t="shared" si="100"/>
        <v>9999</v>
      </c>
      <c r="AK1019" s="27">
        <f t="shared" si="101"/>
        <v>9999</v>
      </c>
      <c r="AL1019" s="27">
        <f t="shared" si="102"/>
        <v>9999</v>
      </c>
      <c r="AM1019" s="27">
        <f t="shared" si="103"/>
        <v>9999</v>
      </c>
    </row>
    <row r="1020" spans="1:39" ht="35.1" customHeight="1">
      <c r="A1020" s="119" t="s">
        <v>1415</v>
      </c>
      <c r="B1020" s="119" t="s">
        <v>5302</v>
      </c>
      <c r="C1020" s="119" t="s">
        <v>5303</v>
      </c>
      <c r="D1020" s="119" t="s">
        <v>19</v>
      </c>
      <c r="E1020" s="119" t="s">
        <v>12</v>
      </c>
      <c r="F1020" s="121">
        <v>3</v>
      </c>
      <c r="G1020" s="121">
        <v>2</v>
      </c>
      <c r="H1020" s="121">
        <v>0</v>
      </c>
      <c r="I1020" s="119" t="s">
        <v>5303</v>
      </c>
      <c r="J1020" s="119"/>
      <c r="K1020" s="119" t="s">
        <v>5304</v>
      </c>
      <c r="L1020" s="119"/>
      <c r="M1020" s="119" t="s">
        <v>5303</v>
      </c>
      <c r="N1020" s="119" t="s">
        <v>5305</v>
      </c>
      <c r="O1020" s="119" t="s">
        <v>523</v>
      </c>
      <c r="P1020" s="119" t="s">
        <v>5306</v>
      </c>
      <c r="AF1020" s="27">
        <f t="shared" ref="AF1020:AF1083" si="104">IF(AND($A1020=$B$20,$D1020="PRO",$E1020="POS"),IF(SUMPRODUCT(--($M1020:$AE1020&lt;&gt;""),--(((ISNUMBER(SEARCH($M1020:$AE1020,$B$5)))+(ISNUMBER(SEARCH(SUBSTITUTE($M1020:$AE1020," ",""),SUBSTITUTE($B$5," ","")))))&gt;0))&gt;0,$G1020,0),0)</f>
        <v>0</v>
      </c>
      <c r="AG1020" s="27">
        <f t="shared" ref="AG1020:AG1083" si="105">IF(AND($A1020=$B$20,$D1020="PRO",$E1020="POS"),IF(SUMPRODUCT(--($M1020:$AE1020&lt;&gt;""),--(((ISNUMBER(SEARCH($M1020:$AE1020,$B$5&amp;" "&amp;$B$10)))+(ISNUMBER(SEARCH(SUBSTITUTE($M1020:$AE1020," ",""),SUBSTITUTE($B$5&amp;" "&amp;$B$10," ","")))))&gt;0))&gt;0,$G1020,0),0)</f>
        <v>0</v>
      </c>
      <c r="AH1020" s="27">
        <f t="shared" ref="AH1020:AH1083" si="106">IF(AND($A1020=$B$20,$D1020="CFA",$E1020="POS"),IF(SUMPRODUCT(--($M1020:$AE1020&lt;&gt;""),--(((ISNUMBER(SEARCH($M1020:$AE1020,$D$5)))+(ISNUMBER(SEARCH(SUBSTITUTE($M1020:$AE1020," ",""),SUBSTITUTE($D$5," ","")))))&gt;0))&gt;0,$H1020,0),0)</f>
        <v>0</v>
      </c>
      <c r="AI1020" s="27">
        <f t="shared" ref="AI1020:AI1083" si="107">IF(AND($A1020=$B$20,$D1020="CFA",$E1020="POS"),IF(SUMPRODUCT(--($M1020:$AE1020&lt;&gt;""),--(((ISNUMBER(SEARCH($M1020:$AE1020,$D$5&amp;" "&amp;$D$10)))+(ISNUMBER(SEARCH(SUBSTITUTE($M1020:$AE1020," ",""),SUBSTITUTE($D$5&amp;" "&amp;$D$10," ","")))))&gt;0))&gt;0,$H1020,0),0)</f>
        <v>0</v>
      </c>
      <c r="AJ1020" s="27">
        <f t="shared" ref="AJ1020:AJ1083" si="108">IF(AND($A1020=$B$20,$D1020="PRO",$E1020="POS",$AF1020=0),$F1020,9999)</f>
        <v>9999</v>
      </c>
      <c r="AK1020" s="27">
        <f t="shared" ref="AK1020:AK1083" si="109">IF(AND($A1020=$B$20,$D1020="PRO",$E1020="POS",$AG1020=0),$F1020,9999)</f>
        <v>9999</v>
      </c>
      <c r="AL1020" s="27">
        <f t="shared" ref="AL1020:AL1083" si="110">IF(AND($A1020=$B$20,$D1020="CFA",$E1020="POS",$AH1020=0),$F1020,9999)</f>
        <v>9999</v>
      </c>
      <c r="AM1020" s="27">
        <f t="shared" ref="AM1020:AM1083" si="111">IF(AND($A1020=$B$20,$D1020="CFA",$E1020="POS",$AI1020=0),$F1020,9999)</f>
        <v>9999</v>
      </c>
    </row>
    <row r="1021" spans="1:39" ht="35.1" customHeight="1">
      <c r="A1021" s="119" t="s">
        <v>1415</v>
      </c>
      <c r="B1021" s="119" t="s">
        <v>5307</v>
      </c>
      <c r="C1021" s="119" t="s">
        <v>1599</v>
      </c>
      <c r="D1021" s="119" t="s">
        <v>19</v>
      </c>
      <c r="E1021" s="119" t="s">
        <v>12</v>
      </c>
      <c r="F1021" s="121">
        <v>4</v>
      </c>
      <c r="G1021" s="121">
        <v>2</v>
      </c>
      <c r="H1021" s="121">
        <v>0</v>
      </c>
      <c r="I1021" s="119" t="s">
        <v>1599</v>
      </c>
      <c r="J1021" s="119"/>
      <c r="K1021" s="119" t="s">
        <v>3820</v>
      </c>
      <c r="L1021" s="119"/>
      <c r="M1021" s="119" t="s">
        <v>1599</v>
      </c>
      <c r="N1021" s="119" t="s">
        <v>3821</v>
      </c>
      <c r="O1021" s="119"/>
      <c r="P1021" s="119"/>
      <c r="AF1021" s="27">
        <f t="shared" si="104"/>
        <v>0</v>
      </c>
      <c r="AG1021" s="27">
        <f t="shared" si="105"/>
        <v>0</v>
      </c>
      <c r="AH1021" s="27">
        <f t="shared" si="106"/>
        <v>0</v>
      </c>
      <c r="AI1021" s="27">
        <f t="shared" si="107"/>
        <v>0</v>
      </c>
      <c r="AJ1021" s="27">
        <f t="shared" si="108"/>
        <v>9999</v>
      </c>
      <c r="AK1021" s="27">
        <f t="shared" si="109"/>
        <v>9999</v>
      </c>
      <c r="AL1021" s="27">
        <f t="shared" si="110"/>
        <v>9999</v>
      </c>
      <c r="AM1021" s="27">
        <f t="shared" si="111"/>
        <v>9999</v>
      </c>
    </row>
    <row r="1022" spans="1:39" ht="35.1" customHeight="1">
      <c r="A1022" s="119" t="s">
        <v>1415</v>
      </c>
      <c r="B1022" s="119" t="s">
        <v>5308</v>
      </c>
      <c r="C1022" s="119" t="s">
        <v>5309</v>
      </c>
      <c r="D1022" s="119" t="s">
        <v>19</v>
      </c>
      <c r="E1022" s="119" t="s">
        <v>3571</v>
      </c>
      <c r="F1022" s="121">
        <v>5</v>
      </c>
      <c r="G1022" s="121">
        <v>0</v>
      </c>
      <c r="H1022" s="121">
        <v>0</v>
      </c>
      <c r="I1022" s="119"/>
      <c r="J1022" s="119"/>
      <c r="K1022" s="119"/>
      <c r="L1022" s="119"/>
      <c r="M1022" s="119"/>
      <c r="N1022" s="119"/>
      <c r="O1022" s="119"/>
      <c r="P1022" s="119"/>
      <c r="AF1022" s="27">
        <f t="shared" si="104"/>
        <v>0</v>
      </c>
      <c r="AG1022" s="27">
        <f t="shared" si="105"/>
        <v>0</v>
      </c>
      <c r="AH1022" s="27">
        <f t="shared" si="106"/>
        <v>0</v>
      </c>
      <c r="AI1022" s="27">
        <f t="shared" si="107"/>
        <v>0</v>
      </c>
      <c r="AJ1022" s="27">
        <f t="shared" si="108"/>
        <v>9999</v>
      </c>
      <c r="AK1022" s="27">
        <f t="shared" si="109"/>
        <v>9999</v>
      </c>
      <c r="AL1022" s="27">
        <f t="shared" si="110"/>
        <v>9999</v>
      </c>
      <c r="AM1022" s="27">
        <f t="shared" si="111"/>
        <v>9999</v>
      </c>
    </row>
    <row r="1023" spans="1:39" ht="35.1" customHeight="1">
      <c r="A1023" s="119" t="s">
        <v>1415</v>
      </c>
      <c r="B1023" s="119" t="s">
        <v>5310</v>
      </c>
      <c r="C1023" s="119" t="s">
        <v>1424</v>
      </c>
      <c r="D1023" s="119" t="s">
        <v>14</v>
      </c>
      <c r="E1023" s="119" t="s">
        <v>12</v>
      </c>
      <c r="F1023" s="121">
        <v>1</v>
      </c>
      <c r="G1023" s="121">
        <v>0</v>
      </c>
      <c r="H1023" s="121">
        <v>3</v>
      </c>
      <c r="I1023" s="119"/>
      <c r="J1023" s="119" t="s">
        <v>1424</v>
      </c>
      <c r="K1023" s="119"/>
      <c r="L1023" s="119" t="s">
        <v>5311</v>
      </c>
      <c r="M1023" s="119" t="s">
        <v>1424</v>
      </c>
      <c r="N1023" s="119"/>
      <c r="O1023" s="119"/>
      <c r="P1023" s="119"/>
      <c r="AF1023" s="27">
        <f t="shared" si="104"/>
        <v>0</v>
      </c>
      <c r="AG1023" s="27">
        <f t="shared" si="105"/>
        <v>0</v>
      </c>
      <c r="AH1023" s="27">
        <f t="shared" si="106"/>
        <v>0</v>
      </c>
      <c r="AI1023" s="27">
        <f t="shared" si="107"/>
        <v>0</v>
      </c>
      <c r="AJ1023" s="27">
        <f t="shared" si="108"/>
        <v>9999</v>
      </c>
      <c r="AK1023" s="27">
        <f t="shared" si="109"/>
        <v>9999</v>
      </c>
      <c r="AL1023" s="27">
        <f t="shared" si="110"/>
        <v>9999</v>
      </c>
      <c r="AM1023" s="27">
        <f t="shared" si="111"/>
        <v>9999</v>
      </c>
    </row>
    <row r="1024" spans="1:39" ht="35.1" customHeight="1">
      <c r="A1024" s="119" t="s">
        <v>1415</v>
      </c>
      <c r="B1024" s="119" t="s">
        <v>5312</v>
      </c>
      <c r="C1024" s="119" t="s">
        <v>1425</v>
      </c>
      <c r="D1024" s="119" t="s">
        <v>14</v>
      </c>
      <c r="E1024" s="119" t="s">
        <v>12</v>
      </c>
      <c r="F1024" s="121">
        <v>2</v>
      </c>
      <c r="G1024" s="121">
        <v>0</v>
      </c>
      <c r="H1024" s="121">
        <v>3</v>
      </c>
      <c r="I1024" s="119"/>
      <c r="J1024" s="119" t="s">
        <v>1425</v>
      </c>
      <c r="K1024" s="119"/>
      <c r="L1024" s="119" t="s">
        <v>5313</v>
      </c>
      <c r="M1024" s="119" t="s">
        <v>1425</v>
      </c>
      <c r="N1024" s="119" t="s">
        <v>5314</v>
      </c>
      <c r="O1024" s="119"/>
      <c r="P1024" s="119"/>
      <c r="AF1024" s="27">
        <f t="shared" si="104"/>
        <v>0</v>
      </c>
      <c r="AG1024" s="27">
        <f t="shared" si="105"/>
        <v>0</v>
      </c>
      <c r="AH1024" s="27">
        <f t="shared" si="106"/>
        <v>0</v>
      </c>
      <c r="AI1024" s="27">
        <f t="shared" si="107"/>
        <v>0</v>
      </c>
      <c r="AJ1024" s="27">
        <f t="shared" si="108"/>
        <v>9999</v>
      </c>
      <c r="AK1024" s="27">
        <f t="shared" si="109"/>
        <v>9999</v>
      </c>
      <c r="AL1024" s="27">
        <f t="shared" si="110"/>
        <v>9999</v>
      </c>
      <c r="AM1024" s="27">
        <f t="shared" si="111"/>
        <v>9999</v>
      </c>
    </row>
    <row r="1025" spans="1:39" ht="35.1" customHeight="1">
      <c r="A1025" s="119" t="s">
        <v>1415</v>
      </c>
      <c r="B1025" s="119" t="s">
        <v>5315</v>
      </c>
      <c r="C1025" s="119" t="s">
        <v>561</v>
      </c>
      <c r="D1025" s="119" t="s">
        <v>14</v>
      </c>
      <c r="E1025" s="119" t="s">
        <v>12</v>
      </c>
      <c r="F1025" s="121">
        <v>3</v>
      </c>
      <c r="G1025" s="121">
        <v>0</v>
      </c>
      <c r="H1025" s="121">
        <v>2</v>
      </c>
      <c r="I1025" s="119"/>
      <c r="J1025" s="119" t="s">
        <v>561</v>
      </c>
      <c r="K1025" s="119"/>
      <c r="L1025" s="119" t="s">
        <v>3850</v>
      </c>
      <c r="M1025" s="119" t="s">
        <v>561</v>
      </c>
      <c r="N1025" s="119"/>
      <c r="O1025" s="119"/>
      <c r="P1025" s="119"/>
      <c r="AF1025" s="27">
        <f t="shared" si="104"/>
        <v>0</v>
      </c>
      <c r="AG1025" s="27">
        <f t="shared" si="105"/>
        <v>0</v>
      </c>
      <c r="AH1025" s="27">
        <f t="shared" si="106"/>
        <v>0</v>
      </c>
      <c r="AI1025" s="27">
        <f t="shared" si="107"/>
        <v>0</v>
      </c>
      <c r="AJ1025" s="27">
        <f t="shared" si="108"/>
        <v>9999</v>
      </c>
      <c r="AK1025" s="27">
        <f t="shared" si="109"/>
        <v>9999</v>
      </c>
      <c r="AL1025" s="27">
        <f t="shared" si="110"/>
        <v>9999</v>
      </c>
      <c r="AM1025" s="27">
        <f t="shared" si="111"/>
        <v>9999</v>
      </c>
    </row>
    <row r="1026" spans="1:39" ht="35.1" customHeight="1">
      <c r="A1026" s="119" t="s">
        <v>1415</v>
      </c>
      <c r="B1026" s="119" t="s">
        <v>5316</v>
      </c>
      <c r="C1026" s="119" t="s">
        <v>791</v>
      </c>
      <c r="D1026" s="119" t="s">
        <v>14</v>
      </c>
      <c r="E1026" s="119" t="s">
        <v>12</v>
      </c>
      <c r="F1026" s="121">
        <v>4</v>
      </c>
      <c r="G1026" s="121">
        <v>0</v>
      </c>
      <c r="H1026" s="121">
        <v>2</v>
      </c>
      <c r="I1026" s="119"/>
      <c r="J1026" s="119" t="s">
        <v>791</v>
      </c>
      <c r="K1026" s="119"/>
      <c r="L1026" s="119" t="s">
        <v>5317</v>
      </c>
      <c r="M1026" s="119" t="s">
        <v>791</v>
      </c>
      <c r="N1026" s="119"/>
      <c r="O1026" s="119"/>
      <c r="P1026" s="119"/>
      <c r="AF1026" s="27">
        <f t="shared" si="104"/>
        <v>0</v>
      </c>
      <c r="AG1026" s="27">
        <f t="shared" si="105"/>
        <v>0</v>
      </c>
      <c r="AH1026" s="27">
        <f t="shared" si="106"/>
        <v>0</v>
      </c>
      <c r="AI1026" s="27">
        <f t="shared" si="107"/>
        <v>0</v>
      </c>
      <c r="AJ1026" s="27">
        <f t="shared" si="108"/>
        <v>9999</v>
      </c>
      <c r="AK1026" s="27">
        <f t="shared" si="109"/>
        <v>9999</v>
      </c>
      <c r="AL1026" s="27">
        <f t="shared" si="110"/>
        <v>9999</v>
      </c>
      <c r="AM1026" s="27">
        <f t="shared" si="111"/>
        <v>9999</v>
      </c>
    </row>
    <row r="1027" spans="1:39" ht="35.1" customHeight="1">
      <c r="A1027" s="119" t="s">
        <v>1415</v>
      </c>
      <c r="B1027" s="119" t="s">
        <v>5318</v>
      </c>
      <c r="C1027" s="119" t="s">
        <v>5319</v>
      </c>
      <c r="D1027" s="119" t="s">
        <v>14</v>
      </c>
      <c r="E1027" s="119" t="s">
        <v>3571</v>
      </c>
      <c r="F1027" s="121">
        <v>5</v>
      </c>
      <c r="G1027" s="121">
        <v>0</v>
      </c>
      <c r="H1027" s="121">
        <v>0</v>
      </c>
      <c r="I1027" s="119"/>
      <c r="J1027" s="119"/>
      <c r="K1027" s="119"/>
      <c r="L1027" s="119"/>
      <c r="M1027" s="119"/>
      <c r="N1027" s="119"/>
      <c r="O1027" s="119"/>
      <c r="P1027" s="119"/>
      <c r="AF1027" s="27">
        <f t="shared" si="104"/>
        <v>0</v>
      </c>
      <c r="AG1027" s="27">
        <f t="shared" si="105"/>
        <v>0</v>
      </c>
      <c r="AH1027" s="27">
        <f t="shared" si="106"/>
        <v>0</v>
      </c>
      <c r="AI1027" s="27">
        <f t="shared" si="107"/>
        <v>0</v>
      </c>
      <c r="AJ1027" s="27">
        <f t="shared" si="108"/>
        <v>9999</v>
      </c>
      <c r="AK1027" s="27">
        <f t="shared" si="109"/>
        <v>9999</v>
      </c>
      <c r="AL1027" s="27">
        <f t="shared" si="110"/>
        <v>9999</v>
      </c>
      <c r="AM1027" s="27">
        <f t="shared" si="111"/>
        <v>9999</v>
      </c>
    </row>
    <row r="1028" spans="1:39" ht="35.1" customHeight="1">
      <c r="A1028" s="119" t="s">
        <v>1427</v>
      </c>
      <c r="B1028" s="119" t="s">
        <v>5320</v>
      </c>
      <c r="C1028" s="119" t="s">
        <v>1438</v>
      </c>
      <c r="D1028" s="119" t="s">
        <v>19</v>
      </c>
      <c r="E1028" s="119" t="s">
        <v>12</v>
      </c>
      <c r="F1028" s="121">
        <v>1</v>
      </c>
      <c r="G1028" s="121">
        <v>3</v>
      </c>
      <c r="H1028" s="121">
        <v>0</v>
      </c>
      <c r="I1028" s="119" t="s">
        <v>1438</v>
      </c>
      <c r="J1028" s="119"/>
      <c r="K1028" s="119" t="s">
        <v>5321</v>
      </c>
      <c r="L1028" s="119"/>
      <c r="M1028" s="119" t="s">
        <v>1438</v>
      </c>
      <c r="N1028" s="119" t="s">
        <v>5322</v>
      </c>
      <c r="O1028" s="119"/>
      <c r="P1028" s="119"/>
      <c r="AF1028" s="27">
        <f t="shared" si="104"/>
        <v>0</v>
      </c>
      <c r="AG1028" s="27">
        <f t="shared" si="105"/>
        <v>0</v>
      </c>
      <c r="AH1028" s="27">
        <f t="shared" si="106"/>
        <v>0</v>
      </c>
      <c r="AI1028" s="27">
        <f t="shared" si="107"/>
        <v>0</v>
      </c>
      <c r="AJ1028" s="27">
        <f t="shared" si="108"/>
        <v>9999</v>
      </c>
      <c r="AK1028" s="27">
        <f t="shared" si="109"/>
        <v>9999</v>
      </c>
      <c r="AL1028" s="27">
        <f t="shared" si="110"/>
        <v>9999</v>
      </c>
      <c r="AM1028" s="27">
        <f t="shared" si="111"/>
        <v>9999</v>
      </c>
    </row>
    <row r="1029" spans="1:39" ht="35.1" customHeight="1">
      <c r="A1029" s="119" t="s">
        <v>1427</v>
      </c>
      <c r="B1029" s="119" t="s">
        <v>5323</v>
      </c>
      <c r="C1029" s="119" t="s">
        <v>1314</v>
      </c>
      <c r="D1029" s="119" t="s">
        <v>19</v>
      </c>
      <c r="E1029" s="119" t="s">
        <v>12</v>
      </c>
      <c r="F1029" s="121">
        <v>2</v>
      </c>
      <c r="G1029" s="121">
        <v>3</v>
      </c>
      <c r="H1029" s="121">
        <v>0</v>
      </c>
      <c r="I1029" s="119" t="s">
        <v>1314</v>
      </c>
      <c r="J1029" s="119"/>
      <c r="K1029" s="119" t="s">
        <v>5324</v>
      </c>
      <c r="L1029" s="119"/>
      <c r="M1029" s="119" t="s">
        <v>1314</v>
      </c>
      <c r="N1029" s="119" t="s">
        <v>5126</v>
      </c>
      <c r="O1029" s="119"/>
      <c r="P1029" s="119"/>
      <c r="AF1029" s="27">
        <f t="shared" si="104"/>
        <v>0</v>
      </c>
      <c r="AG1029" s="27">
        <f t="shared" si="105"/>
        <v>0</v>
      </c>
      <c r="AH1029" s="27">
        <f t="shared" si="106"/>
        <v>0</v>
      </c>
      <c r="AI1029" s="27">
        <f t="shared" si="107"/>
        <v>0</v>
      </c>
      <c r="AJ1029" s="27">
        <f t="shared" si="108"/>
        <v>9999</v>
      </c>
      <c r="AK1029" s="27">
        <f t="shared" si="109"/>
        <v>9999</v>
      </c>
      <c r="AL1029" s="27">
        <f t="shared" si="110"/>
        <v>9999</v>
      </c>
      <c r="AM1029" s="27">
        <f t="shared" si="111"/>
        <v>9999</v>
      </c>
    </row>
    <row r="1030" spans="1:39" ht="35.1" customHeight="1">
      <c r="A1030" s="119" t="s">
        <v>1427</v>
      </c>
      <c r="B1030" s="119" t="s">
        <v>5325</v>
      </c>
      <c r="C1030" s="119" t="s">
        <v>5326</v>
      </c>
      <c r="D1030" s="119" t="s">
        <v>19</v>
      </c>
      <c r="E1030" s="119" t="s">
        <v>12</v>
      </c>
      <c r="F1030" s="121">
        <v>3</v>
      </c>
      <c r="G1030" s="121">
        <v>2</v>
      </c>
      <c r="H1030" s="121">
        <v>0</v>
      </c>
      <c r="I1030" s="119" t="s">
        <v>5326</v>
      </c>
      <c r="J1030" s="119"/>
      <c r="K1030" s="119" t="s">
        <v>5327</v>
      </c>
      <c r="L1030" s="119"/>
      <c r="M1030" s="119" t="s">
        <v>5326</v>
      </c>
      <c r="N1030" s="119" t="s">
        <v>5328</v>
      </c>
      <c r="O1030" s="119" t="s">
        <v>5329</v>
      </c>
      <c r="P1030" s="119"/>
      <c r="AF1030" s="27">
        <f t="shared" si="104"/>
        <v>0</v>
      </c>
      <c r="AG1030" s="27">
        <f t="shared" si="105"/>
        <v>0</v>
      </c>
      <c r="AH1030" s="27">
        <f t="shared" si="106"/>
        <v>0</v>
      </c>
      <c r="AI1030" s="27">
        <f t="shared" si="107"/>
        <v>0</v>
      </c>
      <c r="AJ1030" s="27">
        <f t="shared" si="108"/>
        <v>9999</v>
      </c>
      <c r="AK1030" s="27">
        <f t="shared" si="109"/>
        <v>9999</v>
      </c>
      <c r="AL1030" s="27">
        <f t="shared" si="110"/>
        <v>9999</v>
      </c>
      <c r="AM1030" s="27">
        <f t="shared" si="111"/>
        <v>9999</v>
      </c>
    </row>
    <row r="1031" spans="1:39" ht="35.1" customHeight="1">
      <c r="A1031" s="119" t="s">
        <v>1427</v>
      </c>
      <c r="B1031" s="119" t="s">
        <v>5330</v>
      </c>
      <c r="C1031" s="119" t="s">
        <v>1131</v>
      </c>
      <c r="D1031" s="119" t="s">
        <v>19</v>
      </c>
      <c r="E1031" s="119" t="s">
        <v>12</v>
      </c>
      <c r="F1031" s="121">
        <v>4</v>
      </c>
      <c r="G1031" s="121">
        <v>2</v>
      </c>
      <c r="H1031" s="121">
        <v>0</v>
      </c>
      <c r="I1031" s="119" t="s">
        <v>1131</v>
      </c>
      <c r="J1031" s="119"/>
      <c r="K1031" s="119" t="s">
        <v>3973</v>
      </c>
      <c r="L1031" s="119"/>
      <c r="M1031" s="119" t="s">
        <v>1131</v>
      </c>
      <c r="N1031" s="119"/>
      <c r="O1031" s="119"/>
      <c r="P1031" s="119"/>
      <c r="AF1031" s="27">
        <f t="shared" si="104"/>
        <v>0</v>
      </c>
      <c r="AG1031" s="27">
        <f t="shared" si="105"/>
        <v>0</v>
      </c>
      <c r="AH1031" s="27">
        <f t="shared" si="106"/>
        <v>0</v>
      </c>
      <c r="AI1031" s="27">
        <f t="shared" si="107"/>
        <v>0</v>
      </c>
      <c r="AJ1031" s="27">
        <f t="shared" si="108"/>
        <v>9999</v>
      </c>
      <c r="AK1031" s="27">
        <f t="shared" si="109"/>
        <v>9999</v>
      </c>
      <c r="AL1031" s="27">
        <f t="shared" si="110"/>
        <v>9999</v>
      </c>
      <c r="AM1031" s="27">
        <f t="shared" si="111"/>
        <v>9999</v>
      </c>
    </row>
    <row r="1032" spans="1:39" ht="35.1" customHeight="1">
      <c r="A1032" s="119" t="s">
        <v>1427</v>
      </c>
      <c r="B1032" s="119" t="s">
        <v>5331</v>
      </c>
      <c r="C1032" s="119" t="s">
        <v>5332</v>
      </c>
      <c r="D1032" s="119" t="s">
        <v>19</v>
      </c>
      <c r="E1032" s="119" t="s">
        <v>3571</v>
      </c>
      <c r="F1032" s="121">
        <v>5</v>
      </c>
      <c r="G1032" s="121">
        <v>0</v>
      </c>
      <c r="H1032" s="121">
        <v>0</v>
      </c>
      <c r="I1032" s="119"/>
      <c r="J1032" s="119"/>
      <c r="K1032" s="119"/>
      <c r="L1032" s="119"/>
      <c r="M1032" s="119"/>
      <c r="N1032" s="119"/>
      <c r="O1032" s="119"/>
      <c r="P1032" s="119"/>
      <c r="AF1032" s="27">
        <f t="shared" si="104"/>
        <v>0</v>
      </c>
      <c r="AG1032" s="27">
        <f t="shared" si="105"/>
        <v>0</v>
      </c>
      <c r="AH1032" s="27">
        <f t="shared" si="106"/>
        <v>0</v>
      </c>
      <c r="AI1032" s="27">
        <f t="shared" si="107"/>
        <v>0</v>
      </c>
      <c r="AJ1032" s="27">
        <f t="shared" si="108"/>
        <v>9999</v>
      </c>
      <c r="AK1032" s="27">
        <f t="shared" si="109"/>
        <v>9999</v>
      </c>
      <c r="AL1032" s="27">
        <f t="shared" si="110"/>
        <v>9999</v>
      </c>
      <c r="AM1032" s="27">
        <f t="shared" si="111"/>
        <v>9999</v>
      </c>
    </row>
    <row r="1033" spans="1:39" ht="35.1" customHeight="1">
      <c r="A1033" s="119" t="s">
        <v>1427</v>
      </c>
      <c r="B1033" s="119" t="s">
        <v>5333</v>
      </c>
      <c r="C1033" s="119" t="s">
        <v>1436</v>
      </c>
      <c r="D1033" s="119" t="s">
        <v>14</v>
      </c>
      <c r="E1033" s="119" t="s">
        <v>12</v>
      </c>
      <c r="F1033" s="121">
        <v>1</v>
      </c>
      <c r="G1033" s="121">
        <v>0</v>
      </c>
      <c r="H1033" s="121">
        <v>3</v>
      </c>
      <c r="I1033" s="119"/>
      <c r="J1033" s="119" t="s">
        <v>1436</v>
      </c>
      <c r="K1033" s="119"/>
      <c r="L1033" s="119" t="s">
        <v>5334</v>
      </c>
      <c r="M1033" s="119" t="s">
        <v>1436</v>
      </c>
      <c r="N1033" s="119"/>
      <c r="O1033" s="119"/>
      <c r="P1033" s="119"/>
      <c r="AF1033" s="27">
        <f t="shared" si="104"/>
        <v>0</v>
      </c>
      <c r="AG1033" s="27">
        <f t="shared" si="105"/>
        <v>0</v>
      </c>
      <c r="AH1033" s="27">
        <f t="shared" si="106"/>
        <v>0</v>
      </c>
      <c r="AI1033" s="27">
        <f t="shared" si="107"/>
        <v>0</v>
      </c>
      <c r="AJ1033" s="27">
        <f t="shared" si="108"/>
        <v>9999</v>
      </c>
      <c r="AK1033" s="27">
        <f t="shared" si="109"/>
        <v>9999</v>
      </c>
      <c r="AL1033" s="27">
        <f t="shared" si="110"/>
        <v>9999</v>
      </c>
      <c r="AM1033" s="27">
        <f t="shared" si="111"/>
        <v>9999</v>
      </c>
    </row>
    <row r="1034" spans="1:39" ht="35.1" customHeight="1">
      <c r="A1034" s="119" t="s">
        <v>1427</v>
      </c>
      <c r="B1034" s="119" t="s">
        <v>5335</v>
      </c>
      <c r="C1034" s="119" t="s">
        <v>778</v>
      </c>
      <c r="D1034" s="119" t="s">
        <v>14</v>
      </c>
      <c r="E1034" s="119" t="s">
        <v>12</v>
      </c>
      <c r="F1034" s="121">
        <v>2</v>
      </c>
      <c r="G1034" s="121">
        <v>0</v>
      </c>
      <c r="H1034" s="121">
        <v>3</v>
      </c>
      <c r="I1034" s="119"/>
      <c r="J1034" s="119" t="s">
        <v>778</v>
      </c>
      <c r="K1034" s="119"/>
      <c r="L1034" s="119" t="s">
        <v>4213</v>
      </c>
      <c r="M1034" s="119" t="s">
        <v>778</v>
      </c>
      <c r="N1034" s="119"/>
      <c r="O1034" s="119"/>
      <c r="P1034" s="119"/>
      <c r="AF1034" s="27">
        <f t="shared" si="104"/>
        <v>0</v>
      </c>
      <c r="AG1034" s="27">
        <f t="shared" si="105"/>
        <v>0</v>
      </c>
      <c r="AH1034" s="27">
        <f t="shared" si="106"/>
        <v>0</v>
      </c>
      <c r="AI1034" s="27">
        <f t="shared" si="107"/>
        <v>0</v>
      </c>
      <c r="AJ1034" s="27">
        <f t="shared" si="108"/>
        <v>9999</v>
      </c>
      <c r="AK1034" s="27">
        <f t="shared" si="109"/>
        <v>9999</v>
      </c>
      <c r="AL1034" s="27">
        <f t="shared" si="110"/>
        <v>9999</v>
      </c>
      <c r="AM1034" s="27">
        <f t="shared" si="111"/>
        <v>9999</v>
      </c>
    </row>
    <row r="1035" spans="1:39" ht="35.1" customHeight="1">
      <c r="A1035" s="119" t="s">
        <v>1427</v>
      </c>
      <c r="B1035" s="119" t="s">
        <v>5336</v>
      </c>
      <c r="C1035" s="119" t="s">
        <v>1437</v>
      </c>
      <c r="D1035" s="119" t="s">
        <v>14</v>
      </c>
      <c r="E1035" s="119" t="s">
        <v>12</v>
      </c>
      <c r="F1035" s="121">
        <v>3</v>
      </c>
      <c r="G1035" s="121">
        <v>0</v>
      </c>
      <c r="H1035" s="121">
        <v>2</v>
      </c>
      <c r="I1035" s="119"/>
      <c r="J1035" s="119" t="s">
        <v>1437</v>
      </c>
      <c r="K1035" s="119"/>
      <c r="L1035" s="119" t="s">
        <v>5337</v>
      </c>
      <c r="M1035" s="119" t="s">
        <v>1437</v>
      </c>
      <c r="N1035" s="119"/>
      <c r="O1035" s="119"/>
      <c r="P1035" s="119"/>
      <c r="AF1035" s="27">
        <f t="shared" si="104"/>
        <v>0</v>
      </c>
      <c r="AG1035" s="27">
        <f t="shared" si="105"/>
        <v>0</v>
      </c>
      <c r="AH1035" s="27">
        <f t="shared" si="106"/>
        <v>0</v>
      </c>
      <c r="AI1035" s="27">
        <f t="shared" si="107"/>
        <v>0</v>
      </c>
      <c r="AJ1035" s="27">
        <f t="shared" si="108"/>
        <v>9999</v>
      </c>
      <c r="AK1035" s="27">
        <f t="shared" si="109"/>
        <v>9999</v>
      </c>
      <c r="AL1035" s="27">
        <f t="shared" si="110"/>
        <v>9999</v>
      </c>
      <c r="AM1035" s="27">
        <f t="shared" si="111"/>
        <v>9999</v>
      </c>
    </row>
    <row r="1036" spans="1:39" ht="35.1" customHeight="1">
      <c r="A1036" s="119" t="s">
        <v>1427</v>
      </c>
      <c r="B1036" s="119" t="s">
        <v>5338</v>
      </c>
      <c r="C1036" s="119" t="s">
        <v>429</v>
      </c>
      <c r="D1036" s="119" t="s">
        <v>14</v>
      </c>
      <c r="E1036" s="119" t="s">
        <v>12</v>
      </c>
      <c r="F1036" s="121">
        <v>4</v>
      </c>
      <c r="G1036" s="121">
        <v>0</v>
      </c>
      <c r="H1036" s="121">
        <v>2</v>
      </c>
      <c r="I1036" s="119"/>
      <c r="J1036" s="119" t="s">
        <v>429</v>
      </c>
      <c r="K1036" s="119"/>
      <c r="L1036" s="119" t="s">
        <v>3563</v>
      </c>
      <c r="M1036" s="119" t="s">
        <v>429</v>
      </c>
      <c r="N1036" s="119" t="s">
        <v>3564</v>
      </c>
      <c r="O1036" s="119"/>
      <c r="P1036" s="119"/>
      <c r="AF1036" s="27">
        <f t="shared" si="104"/>
        <v>0</v>
      </c>
      <c r="AG1036" s="27">
        <f t="shared" si="105"/>
        <v>0</v>
      </c>
      <c r="AH1036" s="27">
        <f t="shared" si="106"/>
        <v>0</v>
      </c>
      <c r="AI1036" s="27">
        <f t="shared" si="107"/>
        <v>0</v>
      </c>
      <c r="AJ1036" s="27">
        <f t="shared" si="108"/>
        <v>9999</v>
      </c>
      <c r="AK1036" s="27">
        <f t="shared" si="109"/>
        <v>9999</v>
      </c>
      <c r="AL1036" s="27">
        <f t="shared" si="110"/>
        <v>9999</v>
      </c>
      <c r="AM1036" s="27">
        <f t="shared" si="111"/>
        <v>9999</v>
      </c>
    </row>
    <row r="1037" spans="1:39" ht="35.1" customHeight="1">
      <c r="A1037" s="119" t="s">
        <v>1427</v>
      </c>
      <c r="B1037" s="119" t="s">
        <v>5339</v>
      </c>
      <c r="C1037" s="119" t="s">
        <v>5340</v>
      </c>
      <c r="D1037" s="119" t="s">
        <v>14</v>
      </c>
      <c r="E1037" s="119" t="s">
        <v>3571</v>
      </c>
      <c r="F1037" s="121">
        <v>5</v>
      </c>
      <c r="G1037" s="121">
        <v>0</v>
      </c>
      <c r="H1037" s="121">
        <v>0</v>
      </c>
      <c r="I1037" s="119"/>
      <c r="J1037" s="119"/>
      <c r="K1037" s="119"/>
      <c r="L1037" s="119"/>
      <c r="M1037" s="119"/>
      <c r="N1037" s="119"/>
      <c r="O1037" s="119"/>
      <c r="P1037" s="119"/>
      <c r="AF1037" s="27">
        <f t="shared" si="104"/>
        <v>0</v>
      </c>
      <c r="AG1037" s="27">
        <f t="shared" si="105"/>
        <v>0</v>
      </c>
      <c r="AH1037" s="27">
        <f t="shared" si="106"/>
        <v>0</v>
      </c>
      <c r="AI1037" s="27">
        <f t="shared" si="107"/>
        <v>0</v>
      </c>
      <c r="AJ1037" s="27">
        <f t="shared" si="108"/>
        <v>9999</v>
      </c>
      <c r="AK1037" s="27">
        <f t="shared" si="109"/>
        <v>9999</v>
      </c>
      <c r="AL1037" s="27">
        <f t="shared" si="110"/>
        <v>9999</v>
      </c>
      <c r="AM1037" s="27">
        <f t="shared" si="111"/>
        <v>9999</v>
      </c>
    </row>
    <row r="1038" spans="1:39" ht="35.1" customHeight="1">
      <c r="A1038" s="119" t="s">
        <v>642</v>
      </c>
      <c r="B1038" s="119" t="s">
        <v>5341</v>
      </c>
      <c r="C1038" s="119" t="s">
        <v>59</v>
      </c>
      <c r="D1038" s="119" t="s">
        <v>19</v>
      </c>
      <c r="E1038" s="119" t="s">
        <v>12</v>
      </c>
      <c r="F1038" s="121">
        <v>1</v>
      </c>
      <c r="G1038" s="121">
        <v>3</v>
      </c>
      <c r="H1038" s="121">
        <v>0</v>
      </c>
      <c r="I1038" s="119" t="s">
        <v>59</v>
      </c>
      <c r="J1038" s="119"/>
      <c r="K1038" s="119" t="s">
        <v>5342</v>
      </c>
      <c r="L1038" s="119"/>
      <c r="M1038" s="119" t="s">
        <v>59</v>
      </c>
      <c r="N1038" s="119"/>
      <c r="O1038" s="119"/>
      <c r="P1038" s="119"/>
      <c r="AF1038" s="27">
        <f t="shared" si="104"/>
        <v>0</v>
      </c>
      <c r="AG1038" s="27">
        <f t="shared" si="105"/>
        <v>0</v>
      </c>
      <c r="AH1038" s="27">
        <f t="shared" si="106"/>
        <v>0</v>
      </c>
      <c r="AI1038" s="27">
        <f t="shared" si="107"/>
        <v>0</v>
      </c>
      <c r="AJ1038" s="27">
        <f t="shared" si="108"/>
        <v>9999</v>
      </c>
      <c r="AK1038" s="27">
        <f t="shared" si="109"/>
        <v>9999</v>
      </c>
      <c r="AL1038" s="27">
        <f t="shared" si="110"/>
        <v>9999</v>
      </c>
      <c r="AM1038" s="27">
        <f t="shared" si="111"/>
        <v>9999</v>
      </c>
    </row>
    <row r="1039" spans="1:39" ht="35.1" customHeight="1">
      <c r="A1039" s="119" t="s">
        <v>642</v>
      </c>
      <c r="B1039" s="119" t="s">
        <v>5343</v>
      </c>
      <c r="C1039" s="119" t="s">
        <v>1448</v>
      </c>
      <c r="D1039" s="119" t="s">
        <v>19</v>
      </c>
      <c r="E1039" s="119" t="s">
        <v>12</v>
      </c>
      <c r="F1039" s="121">
        <v>2</v>
      </c>
      <c r="G1039" s="121">
        <v>3</v>
      </c>
      <c r="H1039" s="121">
        <v>0</v>
      </c>
      <c r="I1039" s="119" t="s">
        <v>1448</v>
      </c>
      <c r="J1039" s="119"/>
      <c r="K1039" s="119" t="s">
        <v>5344</v>
      </c>
      <c r="L1039" s="119"/>
      <c r="M1039" s="119" t="s">
        <v>1448</v>
      </c>
      <c r="N1039" s="119"/>
      <c r="O1039" s="119"/>
      <c r="P1039" s="119"/>
      <c r="AF1039" s="27">
        <f t="shared" si="104"/>
        <v>0</v>
      </c>
      <c r="AG1039" s="27">
        <f t="shared" si="105"/>
        <v>0</v>
      </c>
      <c r="AH1039" s="27">
        <f t="shared" si="106"/>
        <v>0</v>
      </c>
      <c r="AI1039" s="27">
        <f t="shared" si="107"/>
        <v>0</v>
      </c>
      <c r="AJ1039" s="27">
        <f t="shared" si="108"/>
        <v>9999</v>
      </c>
      <c r="AK1039" s="27">
        <f t="shared" si="109"/>
        <v>9999</v>
      </c>
      <c r="AL1039" s="27">
        <f t="shared" si="110"/>
        <v>9999</v>
      </c>
      <c r="AM1039" s="27">
        <f t="shared" si="111"/>
        <v>9999</v>
      </c>
    </row>
    <row r="1040" spans="1:39" ht="35.1" customHeight="1">
      <c r="A1040" s="119" t="s">
        <v>642</v>
      </c>
      <c r="B1040" s="119" t="s">
        <v>5345</v>
      </c>
      <c r="C1040" s="119" t="s">
        <v>575</v>
      </c>
      <c r="D1040" s="119" t="s">
        <v>19</v>
      </c>
      <c r="E1040" s="119" t="s">
        <v>12</v>
      </c>
      <c r="F1040" s="121">
        <v>3</v>
      </c>
      <c r="G1040" s="121">
        <v>2</v>
      </c>
      <c r="H1040" s="121">
        <v>0</v>
      </c>
      <c r="I1040" s="119" t="s">
        <v>575</v>
      </c>
      <c r="J1040" s="119"/>
      <c r="K1040" s="119" t="s">
        <v>3861</v>
      </c>
      <c r="L1040" s="119"/>
      <c r="M1040" s="119" t="s">
        <v>575</v>
      </c>
      <c r="N1040" s="119" t="s">
        <v>3862</v>
      </c>
      <c r="O1040" s="119" t="s">
        <v>3615</v>
      </c>
      <c r="P1040" s="119" t="s">
        <v>3616</v>
      </c>
      <c r="AF1040" s="27">
        <f t="shared" si="104"/>
        <v>0</v>
      </c>
      <c r="AG1040" s="27">
        <f t="shared" si="105"/>
        <v>0</v>
      </c>
      <c r="AH1040" s="27">
        <f t="shared" si="106"/>
        <v>0</v>
      </c>
      <c r="AI1040" s="27">
        <f t="shared" si="107"/>
        <v>0</v>
      </c>
      <c r="AJ1040" s="27">
        <f t="shared" si="108"/>
        <v>9999</v>
      </c>
      <c r="AK1040" s="27">
        <f t="shared" si="109"/>
        <v>9999</v>
      </c>
      <c r="AL1040" s="27">
        <f t="shared" si="110"/>
        <v>9999</v>
      </c>
      <c r="AM1040" s="27">
        <f t="shared" si="111"/>
        <v>9999</v>
      </c>
    </row>
    <row r="1041" spans="1:39" ht="35.1" customHeight="1">
      <c r="A1041" s="119" t="s">
        <v>642</v>
      </c>
      <c r="B1041" s="119" t="s">
        <v>5346</v>
      </c>
      <c r="C1041" s="119" t="s">
        <v>1131</v>
      </c>
      <c r="D1041" s="119" t="s">
        <v>19</v>
      </c>
      <c r="E1041" s="119" t="s">
        <v>12</v>
      </c>
      <c r="F1041" s="121">
        <v>4</v>
      </c>
      <c r="G1041" s="121">
        <v>2</v>
      </c>
      <c r="H1041" s="121">
        <v>0</v>
      </c>
      <c r="I1041" s="119" t="s">
        <v>1131</v>
      </c>
      <c r="J1041" s="119"/>
      <c r="K1041" s="119" t="s">
        <v>3973</v>
      </c>
      <c r="L1041" s="119"/>
      <c r="M1041" s="119" t="s">
        <v>1131</v>
      </c>
      <c r="N1041" s="119"/>
      <c r="O1041" s="119"/>
      <c r="P1041" s="119"/>
      <c r="AF1041" s="27">
        <f t="shared" si="104"/>
        <v>0</v>
      </c>
      <c r="AG1041" s="27">
        <f t="shared" si="105"/>
        <v>0</v>
      </c>
      <c r="AH1041" s="27">
        <f t="shared" si="106"/>
        <v>0</v>
      </c>
      <c r="AI1041" s="27">
        <f t="shared" si="107"/>
        <v>0</v>
      </c>
      <c r="AJ1041" s="27">
        <f t="shared" si="108"/>
        <v>9999</v>
      </c>
      <c r="AK1041" s="27">
        <f t="shared" si="109"/>
        <v>9999</v>
      </c>
      <c r="AL1041" s="27">
        <f t="shared" si="110"/>
        <v>9999</v>
      </c>
      <c r="AM1041" s="27">
        <f t="shared" si="111"/>
        <v>9999</v>
      </c>
    </row>
    <row r="1042" spans="1:39" ht="35.1" customHeight="1">
      <c r="A1042" s="119" t="s">
        <v>642</v>
      </c>
      <c r="B1042" s="119" t="s">
        <v>5347</v>
      </c>
      <c r="C1042" s="119" t="s">
        <v>5348</v>
      </c>
      <c r="D1042" s="119" t="s">
        <v>19</v>
      </c>
      <c r="E1042" s="119" t="s">
        <v>3571</v>
      </c>
      <c r="F1042" s="121">
        <v>5</v>
      </c>
      <c r="G1042" s="121">
        <v>0</v>
      </c>
      <c r="H1042" s="121">
        <v>0</v>
      </c>
      <c r="I1042" s="119"/>
      <c r="J1042" s="119"/>
      <c r="K1042" s="119"/>
      <c r="L1042" s="119"/>
      <c r="M1042" s="119"/>
      <c r="N1042" s="119"/>
      <c r="O1042" s="119"/>
      <c r="P1042" s="119"/>
      <c r="AF1042" s="27">
        <f t="shared" si="104"/>
        <v>0</v>
      </c>
      <c r="AG1042" s="27">
        <f t="shared" si="105"/>
        <v>0</v>
      </c>
      <c r="AH1042" s="27">
        <f t="shared" si="106"/>
        <v>0</v>
      </c>
      <c r="AI1042" s="27">
        <f t="shared" si="107"/>
        <v>0</v>
      </c>
      <c r="AJ1042" s="27">
        <f t="shared" si="108"/>
        <v>9999</v>
      </c>
      <c r="AK1042" s="27">
        <f t="shared" si="109"/>
        <v>9999</v>
      </c>
      <c r="AL1042" s="27">
        <f t="shared" si="110"/>
        <v>9999</v>
      </c>
      <c r="AM1042" s="27">
        <f t="shared" si="111"/>
        <v>9999</v>
      </c>
    </row>
    <row r="1043" spans="1:39" ht="35.1" customHeight="1">
      <c r="A1043" s="119" t="s">
        <v>642</v>
      </c>
      <c r="B1043" s="119" t="s">
        <v>5349</v>
      </c>
      <c r="C1043" s="119" t="s">
        <v>1447</v>
      </c>
      <c r="D1043" s="119" t="s">
        <v>14</v>
      </c>
      <c r="E1043" s="119" t="s">
        <v>12</v>
      </c>
      <c r="F1043" s="121">
        <v>1</v>
      </c>
      <c r="G1043" s="121">
        <v>0</v>
      </c>
      <c r="H1043" s="121">
        <v>3</v>
      </c>
      <c r="I1043" s="119"/>
      <c r="J1043" s="119" t="s">
        <v>1447</v>
      </c>
      <c r="K1043" s="119"/>
      <c r="L1043" s="119" t="s">
        <v>5350</v>
      </c>
      <c r="M1043" s="119" t="s">
        <v>1447</v>
      </c>
      <c r="N1043" s="119"/>
      <c r="O1043" s="119"/>
      <c r="P1043" s="119"/>
      <c r="AF1043" s="27">
        <f t="shared" si="104"/>
        <v>0</v>
      </c>
      <c r="AG1043" s="27">
        <f t="shared" si="105"/>
        <v>0</v>
      </c>
      <c r="AH1043" s="27">
        <f t="shared" si="106"/>
        <v>0</v>
      </c>
      <c r="AI1043" s="27">
        <f t="shared" si="107"/>
        <v>0</v>
      </c>
      <c r="AJ1043" s="27">
        <f t="shared" si="108"/>
        <v>9999</v>
      </c>
      <c r="AK1043" s="27">
        <f t="shared" si="109"/>
        <v>9999</v>
      </c>
      <c r="AL1043" s="27">
        <f t="shared" si="110"/>
        <v>9999</v>
      </c>
      <c r="AM1043" s="27">
        <f t="shared" si="111"/>
        <v>9999</v>
      </c>
    </row>
    <row r="1044" spans="1:39" ht="35.1" customHeight="1">
      <c r="A1044" s="119" t="s">
        <v>642</v>
      </c>
      <c r="B1044" s="119" t="s">
        <v>5351</v>
      </c>
      <c r="C1044" s="119" t="s">
        <v>23</v>
      </c>
      <c r="D1044" s="119" t="s">
        <v>14</v>
      </c>
      <c r="E1044" s="119" t="s">
        <v>12</v>
      </c>
      <c r="F1044" s="121">
        <v>2</v>
      </c>
      <c r="G1044" s="121">
        <v>0</v>
      </c>
      <c r="H1044" s="121">
        <v>3</v>
      </c>
      <c r="I1044" s="119"/>
      <c r="J1044" s="119" t="s">
        <v>23</v>
      </c>
      <c r="K1044" s="119"/>
      <c r="L1044" s="119" t="s">
        <v>3871</v>
      </c>
      <c r="M1044" s="119" t="s">
        <v>23</v>
      </c>
      <c r="N1044" s="119" t="s">
        <v>3796</v>
      </c>
      <c r="O1044" s="119"/>
      <c r="P1044" s="119"/>
      <c r="AF1044" s="27">
        <f t="shared" si="104"/>
        <v>0</v>
      </c>
      <c r="AG1044" s="27">
        <f t="shared" si="105"/>
        <v>0</v>
      </c>
      <c r="AH1044" s="27">
        <f t="shared" si="106"/>
        <v>0</v>
      </c>
      <c r="AI1044" s="27">
        <f t="shared" si="107"/>
        <v>0</v>
      </c>
      <c r="AJ1044" s="27">
        <f t="shared" si="108"/>
        <v>9999</v>
      </c>
      <c r="AK1044" s="27">
        <f t="shared" si="109"/>
        <v>9999</v>
      </c>
      <c r="AL1044" s="27">
        <f t="shared" si="110"/>
        <v>9999</v>
      </c>
      <c r="AM1044" s="27">
        <f t="shared" si="111"/>
        <v>9999</v>
      </c>
    </row>
    <row r="1045" spans="1:39" ht="35.1" customHeight="1">
      <c r="A1045" s="119" t="s">
        <v>642</v>
      </c>
      <c r="B1045" s="119" t="s">
        <v>5352</v>
      </c>
      <c r="C1045" s="119" t="s">
        <v>13</v>
      </c>
      <c r="D1045" s="119" t="s">
        <v>14</v>
      </c>
      <c r="E1045" s="119" t="s">
        <v>12</v>
      </c>
      <c r="F1045" s="121">
        <v>3</v>
      </c>
      <c r="G1045" s="121">
        <v>0</v>
      </c>
      <c r="H1045" s="121">
        <v>2</v>
      </c>
      <c r="I1045" s="119"/>
      <c r="J1045" s="119" t="s">
        <v>13</v>
      </c>
      <c r="K1045" s="119"/>
      <c r="L1045" s="119" t="s">
        <v>4935</v>
      </c>
      <c r="M1045" s="119" t="s">
        <v>13</v>
      </c>
      <c r="N1045" s="119" t="s">
        <v>4225</v>
      </c>
      <c r="O1045" s="119"/>
      <c r="P1045" s="119"/>
      <c r="AF1045" s="27">
        <f t="shared" si="104"/>
        <v>0</v>
      </c>
      <c r="AG1045" s="27">
        <f t="shared" si="105"/>
        <v>0</v>
      </c>
      <c r="AH1045" s="27">
        <f t="shared" si="106"/>
        <v>0</v>
      </c>
      <c r="AI1045" s="27">
        <f t="shared" si="107"/>
        <v>0</v>
      </c>
      <c r="AJ1045" s="27">
        <f t="shared" si="108"/>
        <v>9999</v>
      </c>
      <c r="AK1045" s="27">
        <f t="shared" si="109"/>
        <v>9999</v>
      </c>
      <c r="AL1045" s="27">
        <f t="shared" si="110"/>
        <v>9999</v>
      </c>
      <c r="AM1045" s="27">
        <f t="shared" si="111"/>
        <v>9999</v>
      </c>
    </row>
    <row r="1046" spans="1:39" ht="35.1" customHeight="1">
      <c r="A1046" s="119" t="s">
        <v>642</v>
      </c>
      <c r="B1046" s="119" t="s">
        <v>5353</v>
      </c>
      <c r="C1046" s="119" t="s">
        <v>427</v>
      </c>
      <c r="D1046" s="119" t="s">
        <v>14</v>
      </c>
      <c r="E1046" s="119" t="s">
        <v>12</v>
      </c>
      <c r="F1046" s="121">
        <v>4</v>
      </c>
      <c r="G1046" s="121">
        <v>0</v>
      </c>
      <c r="H1046" s="121">
        <v>2</v>
      </c>
      <c r="I1046" s="119"/>
      <c r="J1046" s="119" t="s">
        <v>427</v>
      </c>
      <c r="K1046" s="119"/>
      <c r="L1046" s="119" t="s">
        <v>3628</v>
      </c>
      <c r="M1046" s="119" t="s">
        <v>427</v>
      </c>
      <c r="N1046" s="119"/>
      <c r="O1046" s="119"/>
      <c r="P1046" s="119"/>
      <c r="AF1046" s="27">
        <f t="shared" si="104"/>
        <v>0</v>
      </c>
      <c r="AG1046" s="27">
        <f t="shared" si="105"/>
        <v>0</v>
      </c>
      <c r="AH1046" s="27">
        <f t="shared" si="106"/>
        <v>0</v>
      </c>
      <c r="AI1046" s="27">
        <f t="shared" si="107"/>
        <v>0</v>
      </c>
      <c r="AJ1046" s="27">
        <f t="shared" si="108"/>
        <v>9999</v>
      </c>
      <c r="AK1046" s="27">
        <f t="shared" si="109"/>
        <v>9999</v>
      </c>
      <c r="AL1046" s="27">
        <f t="shared" si="110"/>
        <v>9999</v>
      </c>
      <c r="AM1046" s="27">
        <f t="shared" si="111"/>
        <v>9999</v>
      </c>
    </row>
    <row r="1047" spans="1:39" ht="35.1" customHeight="1">
      <c r="A1047" s="119" t="s">
        <v>642</v>
      </c>
      <c r="B1047" s="119" t="s">
        <v>5354</v>
      </c>
      <c r="C1047" s="119" t="s">
        <v>5355</v>
      </c>
      <c r="D1047" s="119" t="s">
        <v>14</v>
      </c>
      <c r="E1047" s="119" t="s">
        <v>3571</v>
      </c>
      <c r="F1047" s="121">
        <v>5</v>
      </c>
      <c r="G1047" s="121">
        <v>0</v>
      </c>
      <c r="H1047" s="121">
        <v>0</v>
      </c>
      <c r="I1047" s="119"/>
      <c r="J1047" s="119"/>
      <c r="K1047" s="119"/>
      <c r="L1047" s="119"/>
      <c r="M1047" s="119"/>
      <c r="N1047" s="119"/>
      <c r="O1047" s="119"/>
      <c r="P1047" s="119"/>
      <c r="AF1047" s="27">
        <f t="shared" si="104"/>
        <v>0</v>
      </c>
      <c r="AG1047" s="27">
        <f t="shared" si="105"/>
        <v>0</v>
      </c>
      <c r="AH1047" s="27">
        <f t="shared" si="106"/>
        <v>0</v>
      </c>
      <c r="AI1047" s="27">
        <f t="shared" si="107"/>
        <v>0</v>
      </c>
      <c r="AJ1047" s="27">
        <f t="shared" si="108"/>
        <v>9999</v>
      </c>
      <c r="AK1047" s="27">
        <f t="shared" si="109"/>
        <v>9999</v>
      </c>
      <c r="AL1047" s="27">
        <f t="shared" si="110"/>
        <v>9999</v>
      </c>
      <c r="AM1047" s="27">
        <f t="shared" si="111"/>
        <v>9999</v>
      </c>
    </row>
    <row r="1048" spans="1:39" ht="35.1" customHeight="1">
      <c r="A1048" s="119" t="s">
        <v>1449</v>
      </c>
      <c r="B1048" s="119" t="s">
        <v>5356</v>
      </c>
      <c r="C1048" s="119" t="s">
        <v>1459</v>
      </c>
      <c r="D1048" s="119" t="s">
        <v>19</v>
      </c>
      <c r="E1048" s="119" t="s">
        <v>12</v>
      </c>
      <c r="F1048" s="121">
        <v>1</v>
      </c>
      <c r="G1048" s="121">
        <v>3</v>
      </c>
      <c r="H1048" s="121">
        <v>0</v>
      </c>
      <c r="I1048" s="119" t="s">
        <v>1459</v>
      </c>
      <c r="J1048" s="119"/>
      <c r="K1048" s="119" t="s">
        <v>5357</v>
      </c>
      <c r="L1048" s="119"/>
      <c r="M1048" s="119" t="s">
        <v>1459</v>
      </c>
      <c r="N1048" s="119" t="s">
        <v>5358</v>
      </c>
      <c r="O1048" s="119"/>
      <c r="P1048" s="119"/>
      <c r="AF1048" s="27">
        <f t="shared" si="104"/>
        <v>0</v>
      </c>
      <c r="AG1048" s="27">
        <f t="shared" si="105"/>
        <v>0</v>
      </c>
      <c r="AH1048" s="27">
        <f t="shared" si="106"/>
        <v>0</v>
      </c>
      <c r="AI1048" s="27">
        <f t="shared" si="107"/>
        <v>0</v>
      </c>
      <c r="AJ1048" s="27">
        <f t="shared" si="108"/>
        <v>9999</v>
      </c>
      <c r="AK1048" s="27">
        <f t="shared" si="109"/>
        <v>9999</v>
      </c>
      <c r="AL1048" s="27">
        <f t="shared" si="110"/>
        <v>9999</v>
      </c>
      <c r="AM1048" s="27">
        <f t="shared" si="111"/>
        <v>9999</v>
      </c>
    </row>
    <row r="1049" spans="1:39" ht="35.1" customHeight="1">
      <c r="A1049" s="119" t="s">
        <v>1449</v>
      </c>
      <c r="B1049" s="119" t="s">
        <v>5359</v>
      </c>
      <c r="C1049" s="119" t="s">
        <v>1460</v>
      </c>
      <c r="D1049" s="119" t="s">
        <v>19</v>
      </c>
      <c r="E1049" s="119" t="s">
        <v>12</v>
      </c>
      <c r="F1049" s="121">
        <v>2</v>
      </c>
      <c r="G1049" s="121">
        <v>3</v>
      </c>
      <c r="H1049" s="121">
        <v>0</v>
      </c>
      <c r="I1049" s="119" t="s">
        <v>1460</v>
      </c>
      <c r="J1049" s="119"/>
      <c r="K1049" s="119" t="s">
        <v>5360</v>
      </c>
      <c r="L1049" s="119"/>
      <c r="M1049" s="119" t="s">
        <v>1460</v>
      </c>
      <c r="N1049" s="119" t="s">
        <v>1360</v>
      </c>
      <c r="O1049" s="119"/>
      <c r="P1049" s="119"/>
      <c r="AF1049" s="27">
        <f t="shared" si="104"/>
        <v>0</v>
      </c>
      <c r="AG1049" s="27">
        <f t="shared" si="105"/>
        <v>0</v>
      </c>
      <c r="AH1049" s="27">
        <f t="shared" si="106"/>
        <v>0</v>
      </c>
      <c r="AI1049" s="27">
        <f t="shared" si="107"/>
        <v>0</v>
      </c>
      <c r="AJ1049" s="27">
        <f t="shared" si="108"/>
        <v>9999</v>
      </c>
      <c r="AK1049" s="27">
        <f t="shared" si="109"/>
        <v>9999</v>
      </c>
      <c r="AL1049" s="27">
        <f t="shared" si="110"/>
        <v>9999</v>
      </c>
      <c r="AM1049" s="27">
        <f t="shared" si="111"/>
        <v>9999</v>
      </c>
    </row>
    <row r="1050" spans="1:39" ht="35.1" customHeight="1">
      <c r="A1050" s="119" t="s">
        <v>1449</v>
      </c>
      <c r="B1050" s="119" t="s">
        <v>5361</v>
      </c>
      <c r="C1050" s="119" t="s">
        <v>5362</v>
      </c>
      <c r="D1050" s="119" t="s">
        <v>19</v>
      </c>
      <c r="E1050" s="119" t="s">
        <v>12</v>
      </c>
      <c r="F1050" s="121">
        <v>3</v>
      </c>
      <c r="G1050" s="121">
        <v>2</v>
      </c>
      <c r="H1050" s="121">
        <v>0</v>
      </c>
      <c r="I1050" s="119" t="s">
        <v>5362</v>
      </c>
      <c r="J1050" s="119"/>
      <c r="K1050" s="119" t="s">
        <v>5363</v>
      </c>
      <c r="L1050" s="119"/>
      <c r="M1050" s="119" t="s">
        <v>5362</v>
      </c>
      <c r="N1050" s="119" t="s">
        <v>5364</v>
      </c>
      <c r="O1050" s="119"/>
      <c r="P1050" s="119"/>
      <c r="AF1050" s="27">
        <f t="shared" si="104"/>
        <v>0</v>
      </c>
      <c r="AG1050" s="27">
        <f t="shared" si="105"/>
        <v>0</v>
      </c>
      <c r="AH1050" s="27">
        <f t="shared" si="106"/>
        <v>0</v>
      </c>
      <c r="AI1050" s="27">
        <f t="shared" si="107"/>
        <v>0</v>
      </c>
      <c r="AJ1050" s="27">
        <f t="shared" si="108"/>
        <v>9999</v>
      </c>
      <c r="AK1050" s="27">
        <f t="shared" si="109"/>
        <v>9999</v>
      </c>
      <c r="AL1050" s="27">
        <f t="shared" si="110"/>
        <v>9999</v>
      </c>
      <c r="AM1050" s="27">
        <f t="shared" si="111"/>
        <v>9999</v>
      </c>
    </row>
    <row r="1051" spans="1:39" ht="35.1" customHeight="1">
      <c r="A1051" s="119" t="s">
        <v>1449</v>
      </c>
      <c r="B1051" s="119" t="s">
        <v>5365</v>
      </c>
      <c r="C1051" s="119" t="s">
        <v>1685</v>
      </c>
      <c r="D1051" s="119" t="s">
        <v>19</v>
      </c>
      <c r="E1051" s="119" t="s">
        <v>12</v>
      </c>
      <c r="F1051" s="121">
        <v>4</v>
      </c>
      <c r="G1051" s="121">
        <v>2</v>
      </c>
      <c r="H1051" s="121">
        <v>0</v>
      </c>
      <c r="I1051" s="119" t="s">
        <v>1685</v>
      </c>
      <c r="J1051" s="119"/>
      <c r="K1051" s="119" t="s">
        <v>3557</v>
      </c>
      <c r="L1051" s="119"/>
      <c r="M1051" s="119" t="s">
        <v>1685</v>
      </c>
      <c r="N1051" s="119"/>
      <c r="O1051" s="119"/>
      <c r="P1051" s="119"/>
      <c r="AF1051" s="27">
        <f t="shared" si="104"/>
        <v>0</v>
      </c>
      <c r="AG1051" s="27">
        <f t="shared" si="105"/>
        <v>0</v>
      </c>
      <c r="AH1051" s="27">
        <f t="shared" si="106"/>
        <v>0</v>
      </c>
      <c r="AI1051" s="27">
        <f t="shared" si="107"/>
        <v>0</v>
      </c>
      <c r="AJ1051" s="27">
        <f t="shared" si="108"/>
        <v>9999</v>
      </c>
      <c r="AK1051" s="27">
        <f t="shared" si="109"/>
        <v>9999</v>
      </c>
      <c r="AL1051" s="27">
        <f t="shared" si="110"/>
        <v>9999</v>
      </c>
      <c r="AM1051" s="27">
        <f t="shared" si="111"/>
        <v>9999</v>
      </c>
    </row>
    <row r="1052" spans="1:39" ht="35.1" customHeight="1">
      <c r="A1052" s="119" t="s">
        <v>1449</v>
      </c>
      <c r="B1052" s="119" t="s">
        <v>5366</v>
      </c>
      <c r="C1052" s="119" t="s">
        <v>5367</v>
      </c>
      <c r="D1052" s="119" t="s">
        <v>19</v>
      </c>
      <c r="E1052" s="119" t="s">
        <v>3571</v>
      </c>
      <c r="F1052" s="121">
        <v>5</v>
      </c>
      <c r="G1052" s="121">
        <v>0</v>
      </c>
      <c r="H1052" s="121">
        <v>0</v>
      </c>
      <c r="I1052" s="119"/>
      <c r="J1052" s="119"/>
      <c r="K1052" s="119"/>
      <c r="L1052" s="119"/>
      <c r="M1052" s="119"/>
      <c r="N1052" s="119"/>
      <c r="O1052" s="119"/>
      <c r="P1052" s="119"/>
      <c r="AF1052" s="27">
        <f t="shared" si="104"/>
        <v>0</v>
      </c>
      <c r="AG1052" s="27">
        <f t="shared" si="105"/>
        <v>0</v>
      </c>
      <c r="AH1052" s="27">
        <f t="shared" si="106"/>
        <v>0</v>
      </c>
      <c r="AI1052" s="27">
        <f t="shared" si="107"/>
        <v>0</v>
      </c>
      <c r="AJ1052" s="27">
        <f t="shared" si="108"/>
        <v>9999</v>
      </c>
      <c r="AK1052" s="27">
        <f t="shared" si="109"/>
        <v>9999</v>
      </c>
      <c r="AL1052" s="27">
        <f t="shared" si="110"/>
        <v>9999</v>
      </c>
      <c r="AM1052" s="27">
        <f t="shared" si="111"/>
        <v>9999</v>
      </c>
    </row>
    <row r="1053" spans="1:39" ht="35.1" customHeight="1">
      <c r="A1053" s="119" t="s">
        <v>1449</v>
      </c>
      <c r="B1053" s="119" t="s">
        <v>5368</v>
      </c>
      <c r="C1053" s="119" t="s">
        <v>1458</v>
      </c>
      <c r="D1053" s="119" t="s">
        <v>14</v>
      </c>
      <c r="E1053" s="119" t="s">
        <v>12</v>
      </c>
      <c r="F1053" s="121">
        <v>1</v>
      </c>
      <c r="G1053" s="121">
        <v>0</v>
      </c>
      <c r="H1053" s="121">
        <v>3</v>
      </c>
      <c r="I1053" s="119"/>
      <c r="J1053" s="119" t="s">
        <v>1458</v>
      </c>
      <c r="K1053" s="119"/>
      <c r="L1053" s="119" t="s">
        <v>5369</v>
      </c>
      <c r="M1053" s="119" t="s">
        <v>1458</v>
      </c>
      <c r="N1053" s="119"/>
      <c r="O1053" s="119"/>
      <c r="P1053" s="119"/>
      <c r="AF1053" s="27">
        <f t="shared" si="104"/>
        <v>0</v>
      </c>
      <c r="AG1053" s="27">
        <f t="shared" si="105"/>
        <v>0</v>
      </c>
      <c r="AH1053" s="27">
        <f t="shared" si="106"/>
        <v>0</v>
      </c>
      <c r="AI1053" s="27">
        <f t="shared" si="107"/>
        <v>0</v>
      </c>
      <c r="AJ1053" s="27">
        <f t="shared" si="108"/>
        <v>9999</v>
      </c>
      <c r="AK1053" s="27">
        <f t="shared" si="109"/>
        <v>9999</v>
      </c>
      <c r="AL1053" s="27">
        <f t="shared" si="110"/>
        <v>9999</v>
      </c>
      <c r="AM1053" s="27">
        <f t="shared" si="111"/>
        <v>9999</v>
      </c>
    </row>
    <row r="1054" spans="1:39" ht="35.1" customHeight="1">
      <c r="A1054" s="119" t="s">
        <v>1449</v>
      </c>
      <c r="B1054" s="119" t="s">
        <v>5370</v>
      </c>
      <c r="C1054" s="119" t="s">
        <v>614</v>
      </c>
      <c r="D1054" s="119" t="s">
        <v>14</v>
      </c>
      <c r="E1054" s="119" t="s">
        <v>12</v>
      </c>
      <c r="F1054" s="121">
        <v>2</v>
      </c>
      <c r="G1054" s="121">
        <v>0</v>
      </c>
      <c r="H1054" s="121">
        <v>3</v>
      </c>
      <c r="I1054" s="119"/>
      <c r="J1054" s="119" t="s">
        <v>614</v>
      </c>
      <c r="K1054" s="119"/>
      <c r="L1054" s="119" t="s">
        <v>3941</v>
      </c>
      <c r="M1054" s="119" t="s">
        <v>614</v>
      </c>
      <c r="N1054" s="119" t="s">
        <v>3942</v>
      </c>
      <c r="O1054" s="119"/>
      <c r="P1054" s="119"/>
      <c r="AF1054" s="27">
        <f t="shared" si="104"/>
        <v>0</v>
      </c>
      <c r="AG1054" s="27">
        <f t="shared" si="105"/>
        <v>0</v>
      </c>
      <c r="AH1054" s="27">
        <f t="shared" si="106"/>
        <v>0</v>
      </c>
      <c r="AI1054" s="27">
        <f t="shared" si="107"/>
        <v>0</v>
      </c>
      <c r="AJ1054" s="27">
        <f t="shared" si="108"/>
        <v>9999</v>
      </c>
      <c r="AK1054" s="27">
        <f t="shared" si="109"/>
        <v>9999</v>
      </c>
      <c r="AL1054" s="27">
        <f t="shared" si="110"/>
        <v>9999</v>
      </c>
      <c r="AM1054" s="27">
        <f t="shared" si="111"/>
        <v>9999</v>
      </c>
    </row>
    <row r="1055" spans="1:39" ht="35.1" customHeight="1">
      <c r="A1055" s="119" t="s">
        <v>1449</v>
      </c>
      <c r="B1055" s="119" t="s">
        <v>5371</v>
      </c>
      <c r="C1055" s="119" t="s">
        <v>23</v>
      </c>
      <c r="D1055" s="119" t="s">
        <v>14</v>
      </c>
      <c r="E1055" s="119" t="s">
        <v>12</v>
      </c>
      <c r="F1055" s="121">
        <v>3</v>
      </c>
      <c r="G1055" s="121">
        <v>0</v>
      </c>
      <c r="H1055" s="121">
        <v>2</v>
      </c>
      <c r="I1055" s="119"/>
      <c r="J1055" s="119" t="s">
        <v>23</v>
      </c>
      <c r="K1055" s="119"/>
      <c r="L1055" s="119" t="s">
        <v>3871</v>
      </c>
      <c r="M1055" s="119" t="s">
        <v>23</v>
      </c>
      <c r="N1055" s="119" t="s">
        <v>3796</v>
      </c>
      <c r="O1055" s="119"/>
      <c r="P1055" s="119"/>
      <c r="AF1055" s="27">
        <f t="shared" si="104"/>
        <v>0</v>
      </c>
      <c r="AG1055" s="27">
        <f t="shared" si="105"/>
        <v>0</v>
      </c>
      <c r="AH1055" s="27">
        <f t="shared" si="106"/>
        <v>0</v>
      </c>
      <c r="AI1055" s="27">
        <f t="shared" si="107"/>
        <v>0</v>
      </c>
      <c r="AJ1055" s="27">
        <f t="shared" si="108"/>
        <v>9999</v>
      </c>
      <c r="AK1055" s="27">
        <f t="shared" si="109"/>
        <v>9999</v>
      </c>
      <c r="AL1055" s="27">
        <f t="shared" si="110"/>
        <v>9999</v>
      </c>
      <c r="AM1055" s="27">
        <f t="shared" si="111"/>
        <v>9999</v>
      </c>
    </row>
    <row r="1056" spans="1:39" ht="35.1" customHeight="1">
      <c r="A1056" s="119" t="s">
        <v>1449</v>
      </c>
      <c r="B1056" s="119" t="s">
        <v>5372</v>
      </c>
      <c r="C1056" s="119" t="s">
        <v>13</v>
      </c>
      <c r="D1056" s="119" t="s">
        <v>14</v>
      </c>
      <c r="E1056" s="119" t="s">
        <v>12</v>
      </c>
      <c r="F1056" s="121">
        <v>4</v>
      </c>
      <c r="G1056" s="121">
        <v>0</v>
      </c>
      <c r="H1056" s="121">
        <v>2</v>
      </c>
      <c r="I1056" s="119"/>
      <c r="J1056" s="119" t="s">
        <v>13</v>
      </c>
      <c r="K1056" s="119"/>
      <c r="L1056" s="119" t="s">
        <v>4935</v>
      </c>
      <c r="M1056" s="119" t="s">
        <v>13</v>
      </c>
      <c r="N1056" s="119" t="s">
        <v>4225</v>
      </c>
      <c r="O1056" s="119"/>
      <c r="P1056" s="119"/>
      <c r="AF1056" s="27">
        <f t="shared" si="104"/>
        <v>0</v>
      </c>
      <c r="AG1056" s="27">
        <f t="shared" si="105"/>
        <v>0</v>
      </c>
      <c r="AH1056" s="27">
        <f t="shared" si="106"/>
        <v>0</v>
      </c>
      <c r="AI1056" s="27">
        <f t="shared" si="107"/>
        <v>0</v>
      </c>
      <c r="AJ1056" s="27">
        <f t="shared" si="108"/>
        <v>9999</v>
      </c>
      <c r="AK1056" s="27">
        <f t="shared" si="109"/>
        <v>9999</v>
      </c>
      <c r="AL1056" s="27">
        <f t="shared" si="110"/>
        <v>9999</v>
      </c>
      <c r="AM1056" s="27">
        <f t="shared" si="111"/>
        <v>9999</v>
      </c>
    </row>
    <row r="1057" spans="1:39" ht="35.1" customHeight="1">
      <c r="A1057" s="119" t="s">
        <v>1449</v>
      </c>
      <c r="B1057" s="119" t="s">
        <v>5373</v>
      </c>
      <c r="C1057" s="119" t="s">
        <v>5374</v>
      </c>
      <c r="D1057" s="119" t="s">
        <v>14</v>
      </c>
      <c r="E1057" s="119" t="s">
        <v>3571</v>
      </c>
      <c r="F1057" s="121">
        <v>5</v>
      </c>
      <c r="G1057" s="121">
        <v>0</v>
      </c>
      <c r="H1057" s="121">
        <v>0</v>
      </c>
      <c r="I1057" s="119"/>
      <c r="J1057" s="119"/>
      <c r="K1057" s="119"/>
      <c r="L1057" s="119"/>
      <c r="M1057" s="119"/>
      <c r="N1057" s="119"/>
      <c r="O1057" s="119"/>
      <c r="P1057" s="119"/>
      <c r="AF1057" s="27">
        <f t="shared" si="104"/>
        <v>0</v>
      </c>
      <c r="AG1057" s="27">
        <f t="shared" si="105"/>
        <v>0</v>
      </c>
      <c r="AH1057" s="27">
        <f t="shared" si="106"/>
        <v>0</v>
      </c>
      <c r="AI1057" s="27">
        <f t="shared" si="107"/>
        <v>0</v>
      </c>
      <c r="AJ1057" s="27">
        <f t="shared" si="108"/>
        <v>9999</v>
      </c>
      <c r="AK1057" s="27">
        <f t="shared" si="109"/>
        <v>9999</v>
      </c>
      <c r="AL1057" s="27">
        <f t="shared" si="110"/>
        <v>9999</v>
      </c>
      <c r="AM1057" s="27">
        <f t="shared" si="111"/>
        <v>9999</v>
      </c>
    </row>
    <row r="1058" spans="1:39" ht="35.1" customHeight="1">
      <c r="A1058" s="119" t="s">
        <v>1461</v>
      </c>
      <c r="B1058" s="119" t="s">
        <v>5375</v>
      </c>
      <c r="C1058" s="119" t="s">
        <v>431</v>
      </c>
      <c r="D1058" s="119" t="s">
        <v>19</v>
      </c>
      <c r="E1058" s="119" t="s">
        <v>12</v>
      </c>
      <c r="F1058" s="121">
        <v>1</v>
      </c>
      <c r="G1058" s="121">
        <v>3</v>
      </c>
      <c r="H1058" s="121">
        <v>0</v>
      </c>
      <c r="I1058" s="119" t="s">
        <v>431</v>
      </c>
      <c r="J1058" s="119"/>
      <c r="K1058" s="119" t="s">
        <v>3618</v>
      </c>
      <c r="L1058" s="119"/>
      <c r="M1058" s="119" t="s">
        <v>431</v>
      </c>
      <c r="N1058" s="119"/>
      <c r="O1058" s="119"/>
      <c r="P1058" s="119"/>
      <c r="AF1058" s="27">
        <f t="shared" si="104"/>
        <v>0</v>
      </c>
      <c r="AG1058" s="27">
        <f t="shared" si="105"/>
        <v>0</v>
      </c>
      <c r="AH1058" s="27">
        <f t="shared" si="106"/>
        <v>0</v>
      </c>
      <c r="AI1058" s="27">
        <f t="shared" si="107"/>
        <v>0</v>
      </c>
      <c r="AJ1058" s="27">
        <f t="shared" si="108"/>
        <v>9999</v>
      </c>
      <c r="AK1058" s="27">
        <f t="shared" si="109"/>
        <v>9999</v>
      </c>
      <c r="AL1058" s="27">
        <f t="shared" si="110"/>
        <v>9999</v>
      </c>
      <c r="AM1058" s="27">
        <f t="shared" si="111"/>
        <v>9999</v>
      </c>
    </row>
    <row r="1059" spans="1:39" ht="35.1" customHeight="1">
      <c r="A1059" s="119" t="s">
        <v>1461</v>
      </c>
      <c r="B1059" s="119" t="s">
        <v>5376</v>
      </c>
      <c r="C1059" s="119" t="s">
        <v>1471</v>
      </c>
      <c r="D1059" s="119" t="s">
        <v>19</v>
      </c>
      <c r="E1059" s="119" t="s">
        <v>12</v>
      </c>
      <c r="F1059" s="121">
        <v>2</v>
      </c>
      <c r="G1059" s="121">
        <v>3</v>
      </c>
      <c r="H1059" s="121">
        <v>0</v>
      </c>
      <c r="I1059" s="119" t="s">
        <v>1471</v>
      </c>
      <c r="J1059" s="119"/>
      <c r="K1059" s="119" t="s">
        <v>5377</v>
      </c>
      <c r="L1059" s="119"/>
      <c r="M1059" s="119" t="s">
        <v>1471</v>
      </c>
      <c r="N1059" s="119" t="s">
        <v>1684</v>
      </c>
      <c r="O1059" s="119"/>
      <c r="P1059" s="119"/>
      <c r="AF1059" s="27">
        <f t="shared" si="104"/>
        <v>0</v>
      </c>
      <c r="AG1059" s="27">
        <f t="shared" si="105"/>
        <v>0</v>
      </c>
      <c r="AH1059" s="27">
        <f t="shared" si="106"/>
        <v>0</v>
      </c>
      <c r="AI1059" s="27">
        <f t="shared" si="107"/>
        <v>0</v>
      </c>
      <c r="AJ1059" s="27">
        <f t="shared" si="108"/>
        <v>9999</v>
      </c>
      <c r="AK1059" s="27">
        <f t="shared" si="109"/>
        <v>9999</v>
      </c>
      <c r="AL1059" s="27">
        <f t="shared" si="110"/>
        <v>9999</v>
      </c>
      <c r="AM1059" s="27">
        <f t="shared" si="111"/>
        <v>9999</v>
      </c>
    </row>
    <row r="1060" spans="1:39" ht="35.1" customHeight="1">
      <c r="A1060" s="119" t="s">
        <v>1461</v>
      </c>
      <c r="B1060" s="119" t="s">
        <v>5378</v>
      </c>
      <c r="C1060" s="119" t="s">
        <v>1206</v>
      </c>
      <c r="D1060" s="119" t="s">
        <v>19</v>
      </c>
      <c r="E1060" s="119" t="s">
        <v>12</v>
      </c>
      <c r="F1060" s="121">
        <v>3</v>
      </c>
      <c r="G1060" s="121">
        <v>2</v>
      </c>
      <c r="H1060" s="121">
        <v>0</v>
      </c>
      <c r="I1060" s="119" t="s">
        <v>1206</v>
      </c>
      <c r="J1060" s="119"/>
      <c r="K1060" s="119" t="s">
        <v>4222</v>
      </c>
      <c r="L1060" s="119"/>
      <c r="M1060" s="119" t="s">
        <v>1206</v>
      </c>
      <c r="N1060" s="119"/>
      <c r="O1060" s="119"/>
      <c r="P1060" s="119"/>
      <c r="AF1060" s="27">
        <f t="shared" si="104"/>
        <v>0</v>
      </c>
      <c r="AG1060" s="27">
        <f t="shared" si="105"/>
        <v>0</v>
      </c>
      <c r="AH1060" s="27">
        <f t="shared" si="106"/>
        <v>0</v>
      </c>
      <c r="AI1060" s="27">
        <f t="shared" si="107"/>
        <v>0</v>
      </c>
      <c r="AJ1060" s="27">
        <f t="shared" si="108"/>
        <v>9999</v>
      </c>
      <c r="AK1060" s="27">
        <f t="shared" si="109"/>
        <v>9999</v>
      </c>
      <c r="AL1060" s="27">
        <f t="shared" si="110"/>
        <v>9999</v>
      </c>
      <c r="AM1060" s="27">
        <f t="shared" si="111"/>
        <v>9999</v>
      </c>
    </row>
    <row r="1061" spans="1:39" ht="35.1" customHeight="1">
      <c r="A1061" s="119" t="s">
        <v>1461</v>
      </c>
      <c r="B1061" s="119" t="s">
        <v>5379</v>
      </c>
      <c r="C1061" s="119" t="s">
        <v>1133</v>
      </c>
      <c r="D1061" s="119" t="s">
        <v>19</v>
      </c>
      <c r="E1061" s="119" t="s">
        <v>12</v>
      </c>
      <c r="F1061" s="121">
        <v>4</v>
      </c>
      <c r="G1061" s="121">
        <v>2</v>
      </c>
      <c r="H1061" s="121">
        <v>0</v>
      </c>
      <c r="I1061" s="119" t="s">
        <v>1133</v>
      </c>
      <c r="J1061" s="119"/>
      <c r="K1061" s="119" t="s">
        <v>4793</v>
      </c>
      <c r="L1061" s="119"/>
      <c r="M1061" s="119" t="s">
        <v>1133</v>
      </c>
      <c r="N1061" s="119" t="s">
        <v>4794</v>
      </c>
      <c r="O1061" s="119" t="s">
        <v>4795</v>
      </c>
      <c r="P1061" s="119" t="s">
        <v>4796</v>
      </c>
      <c r="AF1061" s="27">
        <f t="shared" si="104"/>
        <v>0</v>
      </c>
      <c r="AG1061" s="27">
        <f t="shared" si="105"/>
        <v>0</v>
      </c>
      <c r="AH1061" s="27">
        <f t="shared" si="106"/>
        <v>0</v>
      </c>
      <c r="AI1061" s="27">
        <f t="shared" si="107"/>
        <v>0</v>
      </c>
      <c r="AJ1061" s="27">
        <f t="shared" si="108"/>
        <v>9999</v>
      </c>
      <c r="AK1061" s="27">
        <f t="shared" si="109"/>
        <v>9999</v>
      </c>
      <c r="AL1061" s="27">
        <f t="shared" si="110"/>
        <v>9999</v>
      </c>
      <c r="AM1061" s="27">
        <f t="shared" si="111"/>
        <v>9999</v>
      </c>
    </row>
    <row r="1062" spans="1:39" ht="35.1" customHeight="1">
      <c r="A1062" s="119" t="s">
        <v>1461</v>
      </c>
      <c r="B1062" s="119" t="s">
        <v>5380</v>
      </c>
      <c r="C1062" s="119" t="s">
        <v>5381</v>
      </c>
      <c r="D1062" s="119" t="s">
        <v>19</v>
      </c>
      <c r="E1062" s="119" t="s">
        <v>3571</v>
      </c>
      <c r="F1062" s="121">
        <v>5</v>
      </c>
      <c r="G1062" s="121">
        <v>0</v>
      </c>
      <c r="H1062" s="121">
        <v>0</v>
      </c>
      <c r="I1062" s="119"/>
      <c r="J1062" s="119"/>
      <c r="K1062" s="119"/>
      <c r="L1062" s="119"/>
      <c r="M1062" s="119"/>
      <c r="N1062" s="119"/>
      <c r="O1062" s="119"/>
      <c r="P1062" s="119"/>
      <c r="AF1062" s="27">
        <f t="shared" si="104"/>
        <v>0</v>
      </c>
      <c r="AG1062" s="27">
        <f t="shared" si="105"/>
        <v>0</v>
      </c>
      <c r="AH1062" s="27">
        <f t="shared" si="106"/>
        <v>0</v>
      </c>
      <c r="AI1062" s="27">
        <f t="shared" si="107"/>
        <v>0</v>
      </c>
      <c r="AJ1062" s="27">
        <f t="shared" si="108"/>
        <v>9999</v>
      </c>
      <c r="AK1062" s="27">
        <f t="shared" si="109"/>
        <v>9999</v>
      </c>
      <c r="AL1062" s="27">
        <f t="shared" si="110"/>
        <v>9999</v>
      </c>
      <c r="AM1062" s="27">
        <f t="shared" si="111"/>
        <v>9999</v>
      </c>
    </row>
    <row r="1063" spans="1:39" ht="35.1" customHeight="1">
      <c r="A1063" s="119" t="s">
        <v>1461</v>
      </c>
      <c r="B1063" s="119" t="s">
        <v>5382</v>
      </c>
      <c r="C1063" s="119" t="s">
        <v>1470</v>
      </c>
      <c r="D1063" s="119" t="s">
        <v>14</v>
      </c>
      <c r="E1063" s="119" t="s">
        <v>12</v>
      </c>
      <c r="F1063" s="121">
        <v>1</v>
      </c>
      <c r="G1063" s="121">
        <v>0</v>
      </c>
      <c r="H1063" s="121">
        <v>3</v>
      </c>
      <c r="I1063" s="119"/>
      <c r="J1063" s="119" t="s">
        <v>1470</v>
      </c>
      <c r="K1063" s="119"/>
      <c r="L1063" s="119" t="s">
        <v>5383</v>
      </c>
      <c r="M1063" s="119" t="s">
        <v>1470</v>
      </c>
      <c r="N1063" s="119"/>
      <c r="O1063" s="119"/>
      <c r="P1063" s="119"/>
      <c r="AF1063" s="27">
        <f t="shared" si="104"/>
        <v>0</v>
      </c>
      <c r="AG1063" s="27">
        <f t="shared" si="105"/>
        <v>0</v>
      </c>
      <c r="AH1063" s="27">
        <f t="shared" si="106"/>
        <v>0</v>
      </c>
      <c r="AI1063" s="27">
        <f t="shared" si="107"/>
        <v>0</v>
      </c>
      <c r="AJ1063" s="27">
        <f t="shared" si="108"/>
        <v>9999</v>
      </c>
      <c r="AK1063" s="27">
        <f t="shared" si="109"/>
        <v>9999</v>
      </c>
      <c r="AL1063" s="27">
        <f t="shared" si="110"/>
        <v>9999</v>
      </c>
      <c r="AM1063" s="27">
        <f t="shared" si="111"/>
        <v>9999</v>
      </c>
    </row>
    <row r="1064" spans="1:39" ht="35.1" customHeight="1">
      <c r="A1064" s="119" t="s">
        <v>1461</v>
      </c>
      <c r="B1064" s="119" t="s">
        <v>5384</v>
      </c>
      <c r="C1064" s="119" t="s">
        <v>427</v>
      </c>
      <c r="D1064" s="119" t="s">
        <v>14</v>
      </c>
      <c r="E1064" s="119" t="s">
        <v>12</v>
      </c>
      <c r="F1064" s="121">
        <v>2</v>
      </c>
      <c r="G1064" s="121">
        <v>0</v>
      </c>
      <c r="H1064" s="121">
        <v>3</v>
      </c>
      <c r="I1064" s="119"/>
      <c r="J1064" s="119" t="s">
        <v>427</v>
      </c>
      <c r="K1064" s="119"/>
      <c r="L1064" s="119" t="s">
        <v>3628</v>
      </c>
      <c r="M1064" s="119" t="s">
        <v>427</v>
      </c>
      <c r="N1064" s="119"/>
      <c r="O1064" s="119"/>
      <c r="P1064" s="119"/>
      <c r="AF1064" s="27">
        <f t="shared" si="104"/>
        <v>0</v>
      </c>
      <c r="AG1064" s="27">
        <f t="shared" si="105"/>
        <v>0</v>
      </c>
      <c r="AH1064" s="27">
        <f t="shared" si="106"/>
        <v>0</v>
      </c>
      <c r="AI1064" s="27">
        <f t="shared" si="107"/>
        <v>0</v>
      </c>
      <c r="AJ1064" s="27">
        <f t="shared" si="108"/>
        <v>9999</v>
      </c>
      <c r="AK1064" s="27">
        <f t="shared" si="109"/>
        <v>9999</v>
      </c>
      <c r="AL1064" s="27">
        <f t="shared" si="110"/>
        <v>9999</v>
      </c>
      <c r="AM1064" s="27">
        <f t="shared" si="111"/>
        <v>9999</v>
      </c>
    </row>
    <row r="1065" spans="1:39" ht="35.1" customHeight="1">
      <c r="A1065" s="119" t="s">
        <v>1461</v>
      </c>
      <c r="B1065" s="119" t="s">
        <v>5385</v>
      </c>
      <c r="C1065" s="119" t="s">
        <v>507</v>
      </c>
      <c r="D1065" s="119" t="s">
        <v>14</v>
      </c>
      <c r="E1065" s="119" t="s">
        <v>12</v>
      </c>
      <c r="F1065" s="121">
        <v>3</v>
      </c>
      <c r="G1065" s="121">
        <v>0</v>
      </c>
      <c r="H1065" s="121">
        <v>2</v>
      </c>
      <c r="I1065" s="119"/>
      <c r="J1065" s="119" t="s">
        <v>507</v>
      </c>
      <c r="K1065" s="119"/>
      <c r="L1065" s="119" t="s">
        <v>3756</v>
      </c>
      <c r="M1065" s="119" t="s">
        <v>507</v>
      </c>
      <c r="N1065" s="119"/>
      <c r="O1065" s="119"/>
      <c r="P1065" s="119"/>
      <c r="AF1065" s="27">
        <f t="shared" si="104"/>
        <v>0</v>
      </c>
      <c r="AG1065" s="27">
        <f t="shared" si="105"/>
        <v>0</v>
      </c>
      <c r="AH1065" s="27">
        <f t="shared" si="106"/>
        <v>0</v>
      </c>
      <c r="AI1065" s="27">
        <f t="shared" si="107"/>
        <v>0</v>
      </c>
      <c r="AJ1065" s="27">
        <f t="shared" si="108"/>
        <v>9999</v>
      </c>
      <c r="AK1065" s="27">
        <f t="shared" si="109"/>
        <v>9999</v>
      </c>
      <c r="AL1065" s="27">
        <f t="shared" si="110"/>
        <v>9999</v>
      </c>
      <c r="AM1065" s="27">
        <f t="shared" si="111"/>
        <v>9999</v>
      </c>
    </row>
    <row r="1066" spans="1:39" ht="35.1" customHeight="1">
      <c r="A1066" s="119" t="s">
        <v>1461</v>
      </c>
      <c r="B1066" s="119" t="s">
        <v>5386</v>
      </c>
      <c r="C1066" s="119" t="s">
        <v>62</v>
      </c>
      <c r="D1066" s="119" t="s">
        <v>14</v>
      </c>
      <c r="E1066" s="119" t="s">
        <v>12</v>
      </c>
      <c r="F1066" s="121">
        <v>4</v>
      </c>
      <c r="G1066" s="121">
        <v>0</v>
      </c>
      <c r="H1066" s="121">
        <v>2</v>
      </c>
      <c r="I1066" s="119"/>
      <c r="J1066" s="119" t="s">
        <v>62</v>
      </c>
      <c r="K1066" s="119"/>
      <c r="L1066" s="119" t="s">
        <v>3760</v>
      </c>
      <c r="M1066" s="119" t="s">
        <v>62</v>
      </c>
      <c r="N1066" s="119"/>
      <c r="O1066" s="119"/>
      <c r="P1066" s="119"/>
      <c r="AF1066" s="27">
        <f t="shared" si="104"/>
        <v>0</v>
      </c>
      <c r="AG1066" s="27">
        <f t="shared" si="105"/>
        <v>0</v>
      </c>
      <c r="AH1066" s="27">
        <f t="shared" si="106"/>
        <v>0</v>
      </c>
      <c r="AI1066" s="27">
        <f t="shared" si="107"/>
        <v>0</v>
      </c>
      <c r="AJ1066" s="27">
        <f t="shared" si="108"/>
        <v>9999</v>
      </c>
      <c r="AK1066" s="27">
        <f t="shared" si="109"/>
        <v>9999</v>
      </c>
      <c r="AL1066" s="27">
        <f t="shared" si="110"/>
        <v>9999</v>
      </c>
      <c r="AM1066" s="27">
        <f t="shared" si="111"/>
        <v>9999</v>
      </c>
    </row>
    <row r="1067" spans="1:39" ht="35.1" customHeight="1">
      <c r="A1067" s="119" t="s">
        <v>1461</v>
      </c>
      <c r="B1067" s="119" t="s">
        <v>5387</v>
      </c>
      <c r="C1067" s="119" t="s">
        <v>5388</v>
      </c>
      <c r="D1067" s="119" t="s">
        <v>14</v>
      </c>
      <c r="E1067" s="119" t="s">
        <v>3571</v>
      </c>
      <c r="F1067" s="121">
        <v>5</v>
      </c>
      <c r="G1067" s="121">
        <v>0</v>
      </c>
      <c r="H1067" s="121">
        <v>0</v>
      </c>
      <c r="I1067" s="119"/>
      <c r="J1067" s="119"/>
      <c r="K1067" s="119"/>
      <c r="L1067" s="119"/>
      <c r="M1067" s="119"/>
      <c r="N1067" s="119"/>
      <c r="O1067" s="119"/>
      <c r="P1067" s="119"/>
      <c r="AF1067" s="27">
        <f t="shared" si="104"/>
        <v>0</v>
      </c>
      <c r="AG1067" s="27">
        <f t="shared" si="105"/>
        <v>0</v>
      </c>
      <c r="AH1067" s="27">
        <f t="shared" si="106"/>
        <v>0</v>
      </c>
      <c r="AI1067" s="27">
        <f t="shared" si="107"/>
        <v>0</v>
      </c>
      <c r="AJ1067" s="27">
        <f t="shared" si="108"/>
        <v>9999</v>
      </c>
      <c r="AK1067" s="27">
        <f t="shared" si="109"/>
        <v>9999</v>
      </c>
      <c r="AL1067" s="27">
        <f t="shared" si="110"/>
        <v>9999</v>
      </c>
      <c r="AM1067" s="27">
        <f t="shared" si="111"/>
        <v>9999</v>
      </c>
    </row>
    <row r="1068" spans="1:39" ht="35.1" customHeight="1">
      <c r="A1068" s="119" t="s">
        <v>1472</v>
      </c>
      <c r="B1068" s="119" t="s">
        <v>5389</v>
      </c>
      <c r="C1068" s="119" t="s">
        <v>1482</v>
      </c>
      <c r="D1068" s="119" t="s">
        <v>19</v>
      </c>
      <c r="E1068" s="119" t="s">
        <v>12</v>
      </c>
      <c r="F1068" s="121">
        <v>1</v>
      </c>
      <c r="G1068" s="121">
        <v>3</v>
      </c>
      <c r="H1068" s="121">
        <v>0</v>
      </c>
      <c r="I1068" s="119" t="s">
        <v>1482</v>
      </c>
      <c r="J1068" s="119"/>
      <c r="K1068" s="119" t="s">
        <v>3684</v>
      </c>
      <c r="L1068" s="119"/>
      <c r="M1068" s="119" t="s">
        <v>1482</v>
      </c>
      <c r="N1068" s="119" t="s">
        <v>3685</v>
      </c>
      <c r="O1068" s="119" t="s">
        <v>3686</v>
      </c>
      <c r="P1068" s="119" t="s">
        <v>3687</v>
      </c>
      <c r="AF1068" s="27">
        <f t="shared" si="104"/>
        <v>0</v>
      </c>
      <c r="AG1068" s="27">
        <f t="shared" si="105"/>
        <v>0</v>
      </c>
      <c r="AH1068" s="27">
        <f t="shared" si="106"/>
        <v>0</v>
      </c>
      <c r="AI1068" s="27">
        <f t="shared" si="107"/>
        <v>0</v>
      </c>
      <c r="AJ1068" s="27">
        <f t="shared" si="108"/>
        <v>9999</v>
      </c>
      <c r="AK1068" s="27">
        <f t="shared" si="109"/>
        <v>9999</v>
      </c>
      <c r="AL1068" s="27">
        <f t="shared" si="110"/>
        <v>9999</v>
      </c>
      <c r="AM1068" s="27">
        <f t="shared" si="111"/>
        <v>9999</v>
      </c>
    </row>
    <row r="1069" spans="1:39" ht="35.1" customHeight="1">
      <c r="A1069" s="119" t="s">
        <v>1472</v>
      </c>
      <c r="B1069" s="119" t="s">
        <v>5390</v>
      </c>
      <c r="C1069" s="119" t="s">
        <v>1483</v>
      </c>
      <c r="D1069" s="119" t="s">
        <v>19</v>
      </c>
      <c r="E1069" s="119" t="s">
        <v>12</v>
      </c>
      <c r="F1069" s="121">
        <v>2</v>
      </c>
      <c r="G1069" s="121">
        <v>3</v>
      </c>
      <c r="H1069" s="121">
        <v>0</v>
      </c>
      <c r="I1069" s="119" t="s">
        <v>1483</v>
      </c>
      <c r="J1069" s="119"/>
      <c r="K1069" s="119" t="s">
        <v>5391</v>
      </c>
      <c r="L1069" s="119"/>
      <c r="M1069" s="119" t="s">
        <v>1483</v>
      </c>
      <c r="N1069" s="119"/>
      <c r="O1069" s="119"/>
      <c r="P1069" s="119"/>
      <c r="AF1069" s="27">
        <f t="shared" si="104"/>
        <v>0</v>
      </c>
      <c r="AG1069" s="27">
        <f t="shared" si="105"/>
        <v>0</v>
      </c>
      <c r="AH1069" s="27">
        <f t="shared" si="106"/>
        <v>0</v>
      </c>
      <c r="AI1069" s="27">
        <f t="shared" si="107"/>
        <v>0</v>
      </c>
      <c r="AJ1069" s="27">
        <f t="shared" si="108"/>
        <v>9999</v>
      </c>
      <c r="AK1069" s="27">
        <f t="shared" si="109"/>
        <v>9999</v>
      </c>
      <c r="AL1069" s="27">
        <f t="shared" si="110"/>
        <v>9999</v>
      </c>
      <c r="AM1069" s="27">
        <f t="shared" si="111"/>
        <v>9999</v>
      </c>
    </row>
    <row r="1070" spans="1:39" ht="35.1" customHeight="1">
      <c r="A1070" s="119" t="s">
        <v>1472</v>
      </c>
      <c r="B1070" s="119" t="s">
        <v>5392</v>
      </c>
      <c r="C1070" s="119" t="s">
        <v>5393</v>
      </c>
      <c r="D1070" s="119" t="s">
        <v>19</v>
      </c>
      <c r="E1070" s="119" t="s">
        <v>12</v>
      </c>
      <c r="F1070" s="121">
        <v>3</v>
      </c>
      <c r="G1070" s="121">
        <v>2</v>
      </c>
      <c r="H1070" s="121">
        <v>0</v>
      </c>
      <c r="I1070" s="119" t="s">
        <v>5393</v>
      </c>
      <c r="J1070" s="119"/>
      <c r="K1070" s="119" t="s">
        <v>5394</v>
      </c>
      <c r="L1070" s="119"/>
      <c r="M1070" s="119" t="s">
        <v>5393</v>
      </c>
      <c r="N1070" s="119" t="s">
        <v>5395</v>
      </c>
      <c r="O1070" s="119" t="s">
        <v>802</v>
      </c>
      <c r="P1070" s="119" t="s">
        <v>3836</v>
      </c>
      <c r="AF1070" s="27">
        <f t="shared" si="104"/>
        <v>0</v>
      </c>
      <c r="AG1070" s="27">
        <f t="shared" si="105"/>
        <v>0</v>
      </c>
      <c r="AH1070" s="27">
        <f t="shared" si="106"/>
        <v>0</v>
      </c>
      <c r="AI1070" s="27">
        <f t="shared" si="107"/>
        <v>0</v>
      </c>
      <c r="AJ1070" s="27">
        <f t="shared" si="108"/>
        <v>9999</v>
      </c>
      <c r="AK1070" s="27">
        <f t="shared" si="109"/>
        <v>9999</v>
      </c>
      <c r="AL1070" s="27">
        <f t="shared" si="110"/>
        <v>9999</v>
      </c>
      <c r="AM1070" s="27">
        <f t="shared" si="111"/>
        <v>9999</v>
      </c>
    </row>
    <row r="1071" spans="1:39" ht="35.1" customHeight="1">
      <c r="A1071" s="119" t="s">
        <v>1472</v>
      </c>
      <c r="B1071" s="119" t="s">
        <v>5396</v>
      </c>
      <c r="C1071" s="119" t="s">
        <v>5397</v>
      </c>
      <c r="D1071" s="119" t="s">
        <v>19</v>
      </c>
      <c r="E1071" s="119" t="s">
        <v>12</v>
      </c>
      <c r="F1071" s="121">
        <v>4</v>
      </c>
      <c r="G1071" s="121">
        <v>2</v>
      </c>
      <c r="H1071" s="121">
        <v>0</v>
      </c>
      <c r="I1071" s="119" t="s">
        <v>5397</v>
      </c>
      <c r="J1071" s="119"/>
      <c r="K1071" s="119" t="s">
        <v>5398</v>
      </c>
      <c r="L1071" s="119"/>
      <c r="M1071" s="119" t="s">
        <v>5397</v>
      </c>
      <c r="N1071" s="119"/>
      <c r="O1071" s="119"/>
      <c r="P1071" s="119"/>
      <c r="AF1071" s="27">
        <f t="shared" si="104"/>
        <v>0</v>
      </c>
      <c r="AG1071" s="27">
        <f t="shared" si="105"/>
        <v>0</v>
      </c>
      <c r="AH1071" s="27">
        <f t="shared" si="106"/>
        <v>0</v>
      </c>
      <c r="AI1071" s="27">
        <f t="shared" si="107"/>
        <v>0</v>
      </c>
      <c r="AJ1071" s="27">
        <f t="shared" si="108"/>
        <v>9999</v>
      </c>
      <c r="AK1071" s="27">
        <f t="shared" si="109"/>
        <v>9999</v>
      </c>
      <c r="AL1071" s="27">
        <f t="shared" si="110"/>
        <v>9999</v>
      </c>
      <c r="AM1071" s="27">
        <f t="shared" si="111"/>
        <v>9999</v>
      </c>
    </row>
    <row r="1072" spans="1:39" ht="35.1" customHeight="1">
      <c r="A1072" s="119" t="s">
        <v>1472</v>
      </c>
      <c r="B1072" s="119" t="s">
        <v>5399</v>
      </c>
      <c r="C1072" s="119" t="s">
        <v>5400</v>
      </c>
      <c r="D1072" s="119" t="s">
        <v>19</v>
      </c>
      <c r="E1072" s="119" t="s">
        <v>3571</v>
      </c>
      <c r="F1072" s="121">
        <v>5</v>
      </c>
      <c r="G1072" s="121">
        <v>0</v>
      </c>
      <c r="H1072" s="121">
        <v>0</v>
      </c>
      <c r="I1072" s="119"/>
      <c r="J1072" s="119"/>
      <c r="K1072" s="119"/>
      <c r="L1072" s="119"/>
      <c r="M1072" s="119"/>
      <c r="N1072" s="119"/>
      <c r="O1072" s="119"/>
      <c r="P1072" s="119"/>
      <c r="AF1072" s="27">
        <f t="shared" si="104"/>
        <v>0</v>
      </c>
      <c r="AG1072" s="27">
        <f t="shared" si="105"/>
        <v>0</v>
      </c>
      <c r="AH1072" s="27">
        <f t="shared" si="106"/>
        <v>0</v>
      </c>
      <c r="AI1072" s="27">
        <f t="shared" si="107"/>
        <v>0</v>
      </c>
      <c r="AJ1072" s="27">
        <f t="shared" si="108"/>
        <v>9999</v>
      </c>
      <c r="AK1072" s="27">
        <f t="shared" si="109"/>
        <v>9999</v>
      </c>
      <c r="AL1072" s="27">
        <f t="shared" si="110"/>
        <v>9999</v>
      </c>
      <c r="AM1072" s="27">
        <f t="shared" si="111"/>
        <v>9999</v>
      </c>
    </row>
    <row r="1073" spans="1:39" ht="35.1" customHeight="1">
      <c r="A1073" s="119" t="s">
        <v>1472</v>
      </c>
      <c r="B1073" s="119" t="s">
        <v>5401</v>
      </c>
      <c r="C1073" s="119" t="s">
        <v>1480</v>
      </c>
      <c r="D1073" s="119" t="s">
        <v>14</v>
      </c>
      <c r="E1073" s="119" t="s">
        <v>12</v>
      </c>
      <c r="F1073" s="121">
        <v>1</v>
      </c>
      <c r="G1073" s="121">
        <v>0</v>
      </c>
      <c r="H1073" s="121">
        <v>3</v>
      </c>
      <c r="I1073" s="119"/>
      <c r="J1073" s="119" t="s">
        <v>1480</v>
      </c>
      <c r="K1073" s="119"/>
      <c r="L1073" s="119" t="s">
        <v>5402</v>
      </c>
      <c r="M1073" s="119" t="s">
        <v>1480</v>
      </c>
      <c r="N1073" s="119" t="s">
        <v>4387</v>
      </c>
      <c r="O1073" s="119"/>
      <c r="P1073" s="119"/>
      <c r="AF1073" s="27">
        <f t="shared" si="104"/>
        <v>0</v>
      </c>
      <c r="AG1073" s="27">
        <f t="shared" si="105"/>
        <v>0</v>
      </c>
      <c r="AH1073" s="27">
        <f t="shared" si="106"/>
        <v>0</v>
      </c>
      <c r="AI1073" s="27">
        <f t="shared" si="107"/>
        <v>0</v>
      </c>
      <c r="AJ1073" s="27">
        <f t="shared" si="108"/>
        <v>9999</v>
      </c>
      <c r="AK1073" s="27">
        <f t="shared" si="109"/>
        <v>9999</v>
      </c>
      <c r="AL1073" s="27">
        <f t="shared" si="110"/>
        <v>9999</v>
      </c>
      <c r="AM1073" s="27">
        <f t="shared" si="111"/>
        <v>9999</v>
      </c>
    </row>
    <row r="1074" spans="1:39" ht="35.1" customHeight="1">
      <c r="A1074" s="119" t="s">
        <v>1472</v>
      </c>
      <c r="B1074" s="119" t="s">
        <v>5403</v>
      </c>
      <c r="C1074" s="119" t="s">
        <v>1481</v>
      </c>
      <c r="D1074" s="119" t="s">
        <v>14</v>
      </c>
      <c r="E1074" s="119" t="s">
        <v>12</v>
      </c>
      <c r="F1074" s="121">
        <v>2</v>
      </c>
      <c r="G1074" s="121">
        <v>0</v>
      </c>
      <c r="H1074" s="121">
        <v>3</v>
      </c>
      <c r="I1074" s="119"/>
      <c r="J1074" s="119" t="s">
        <v>1481</v>
      </c>
      <c r="K1074" s="119"/>
      <c r="L1074" s="119" t="s">
        <v>5404</v>
      </c>
      <c r="M1074" s="119" t="s">
        <v>1481</v>
      </c>
      <c r="N1074" s="119" t="s">
        <v>5405</v>
      </c>
      <c r="O1074" s="119"/>
      <c r="P1074" s="119"/>
      <c r="AF1074" s="27">
        <f t="shared" si="104"/>
        <v>0</v>
      </c>
      <c r="AG1074" s="27">
        <f t="shared" si="105"/>
        <v>0</v>
      </c>
      <c r="AH1074" s="27">
        <f t="shared" si="106"/>
        <v>0</v>
      </c>
      <c r="AI1074" s="27">
        <f t="shared" si="107"/>
        <v>0</v>
      </c>
      <c r="AJ1074" s="27">
        <f t="shared" si="108"/>
        <v>9999</v>
      </c>
      <c r="AK1074" s="27">
        <f t="shared" si="109"/>
        <v>9999</v>
      </c>
      <c r="AL1074" s="27">
        <f t="shared" si="110"/>
        <v>9999</v>
      </c>
      <c r="AM1074" s="27">
        <f t="shared" si="111"/>
        <v>9999</v>
      </c>
    </row>
    <row r="1075" spans="1:39" ht="35.1" customHeight="1">
      <c r="A1075" s="119" t="s">
        <v>1472</v>
      </c>
      <c r="B1075" s="119" t="s">
        <v>5406</v>
      </c>
      <c r="C1075" s="119" t="s">
        <v>534</v>
      </c>
      <c r="D1075" s="119" t="s">
        <v>14</v>
      </c>
      <c r="E1075" s="119" t="s">
        <v>12</v>
      </c>
      <c r="F1075" s="121">
        <v>3</v>
      </c>
      <c r="G1075" s="121">
        <v>0</v>
      </c>
      <c r="H1075" s="121">
        <v>2</v>
      </c>
      <c r="I1075" s="119"/>
      <c r="J1075" s="119" t="s">
        <v>534</v>
      </c>
      <c r="K1075" s="119"/>
      <c r="L1075" s="119" t="s">
        <v>3807</v>
      </c>
      <c r="M1075" s="119" t="s">
        <v>534</v>
      </c>
      <c r="N1075" s="119"/>
      <c r="O1075" s="119"/>
      <c r="P1075" s="119"/>
      <c r="AF1075" s="27">
        <f t="shared" si="104"/>
        <v>0</v>
      </c>
      <c r="AG1075" s="27">
        <f t="shared" si="105"/>
        <v>0</v>
      </c>
      <c r="AH1075" s="27">
        <f t="shared" si="106"/>
        <v>0</v>
      </c>
      <c r="AI1075" s="27">
        <f t="shared" si="107"/>
        <v>0</v>
      </c>
      <c r="AJ1075" s="27">
        <f t="shared" si="108"/>
        <v>9999</v>
      </c>
      <c r="AK1075" s="27">
        <f t="shared" si="109"/>
        <v>9999</v>
      </c>
      <c r="AL1075" s="27">
        <f t="shared" si="110"/>
        <v>9999</v>
      </c>
      <c r="AM1075" s="27">
        <f t="shared" si="111"/>
        <v>9999</v>
      </c>
    </row>
    <row r="1076" spans="1:39" ht="35.1" customHeight="1">
      <c r="A1076" s="119" t="s">
        <v>1472</v>
      </c>
      <c r="B1076" s="119" t="s">
        <v>5407</v>
      </c>
      <c r="C1076" s="119" t="s">
        <v>1262</v>
      </c>
      <c r="D1076" s="119" t="s">
        <v>14</v>
      </c>
      <c r="E1076" s="119" t="s">
        <v>12</v>
      </c>
      <c r="F1076" s="121">
        <v>4</v>
      </c>
      <c r="G1076" s="121">
        <v>0</v>
      </c>
      <c r="H1076" s="121">
        <v>2</v>
      </c>
      <c r="I1076" s="119"/>
      <c r="J1076" s="119" t="s">
        <v>1262</v>
      </c>
      <c r="K1076" s="119"/>
      <c r="L1076" s="119" t="s">
        <v>5042</v>
      </c>
      <c r="M1076" s="119" t="s">
        <v>1262</v>
      </c>
      <c r="N1076" s="119" t="s">
        <v>5043</v>
      </c>
      <c r="O1076" s="119"/>
      <c r="P1076" s="119"/>
      <c r="AF1076" s="27">
        <f t="shared" si="104"/>
        <v>0</v>
      </c>
      <c r="AG1076" s="27">
        <f t="shared" si="105"/>
        <v>0</v>
      </c>
      <c r="AH1076" s="27">
        <f t="shared" si="106"/>
        <v>0</v>
      </c>
      <c r="AI1076" s="27">
        <f t="shared" si="107"/>
        <v>0</v>
      </c>
      <c r="AJ1076" s="27">
        <f t="shared" si="108"/>
        <v>9999</v>
      </c>
      <c r="AK1076" s="27">
        <f t="shared" si="109"/>
        <v>9999</v>
      </c>
      <c r="AL1076" s="27">
        <f t="shared" si="110"/>
        <v>9999</v>
      </c>
      <c r="AM1076" s="27">
        <f t="shared" si="111"/>
        <v>9999</v>
      </c>
    </row>
    <row r="1077" spans="1:39" ht="35.1" customHeight="1">
      <c r="A1077" s="119" t="s">
        <v>1472</v>
      </c>
      <c r="B1077" s="119" t="s">
        <v>5408</v>
      </c>
      <c r="C1077" s="119" t="s">
        <v>5409</v>
      </c>
      <c r="D1077" s="119" t="s">
        <v>14</v>
      </c>
      <c r="E1077" s="119" t="s">
        <v>3571</v>
      </c>
      <c r="F1077" s="121">
        <v>5</v>
      </c>
      <c r="G1077" s="121">
        <v>0</v>
      </c>
      <c r="H1077" s="121">
        <v>0</v>
      </c>
      <c r="I1077" s="119"/>
      <c r="J1077" s="119"/>
      <c r="K1077" s="119"/>
      <c r="L1077" s="119"/>
      <c r="M1077" s="119"/>
      <c r="N1077" s="119"/>
      <c r="O1077" s="119"/>
      <c r="P1077" s="119"/>
      <c r="AF1077" s="27">
        <f t="shared" si="104"/>
        <v>0</v>
      </c>
      <c r="AG1077" s="27">
        <f t="shared" si="105"/>
        <v>0</v>
      </c>
      <c r="AH1077" s="27">
        <f t="shared" si="106"/>
        <v>0</v>
      </c>
      <c r="AI1077" s="27">
        <f t="shared" si="107"/>
        <v>0</v>
      </c>
      <c r="AJ1077" s="27">
        <f t="shared" si="108"/>
        <v>9999</v>
      </c>
      <c r="AK1077" s="27">
        <f t="shared" si="109"/>
        <v>9999</v>
      </c>
      <c r="AL1077" s="27">
        <f t="shared" si="110"/>
        <v>9999</v>
      </c>
      <c r="AM1077" s="27">
        <f t="shared" si="111"/>
        <v>9999</v>
      </c>
    </row>
    <row r="1078" spans="1:39" ht="35.1" customHeight="1">
      <c r="A1078" s="119" t="s">
        <v>1484</v>
      </c>
      <c r="B1078" s="119" t="s">
        <v>5410</v>
      </c>
      <c r="C1078" s="119" t="s">
        <v>1266</v>
      </c>
      <c r="D1078" s="119" t="s">
        <v>19</v>
      </c>
      <c r="E1078" s="119" t="s">
        <v>12</v>
      </c>
      <c r="F1078" s="121">
        <v>1</v>
      </c>
      <c r="G1078" s="121">
        <v>3</v>
      </c>
      <c r="H1078" s="121">
        <v>0</v>
      </c>
      <c r="I1078" s="119" t="s">
        <v>1266</v>
      </c>
      <c r="J1078" s="119"/>
      <c r="K1078" s="119" t="s">
        <v>5036</v>
      </c>
      <c r="L1078" s="119"/>
      <c r="M1078" s="119" t="s">
        <v>1266</v>
      </c>
      <c r="N1078" s="119"/>
      <c r="O1078" s="119"/>
      <c r="P1078" s="119"/>
      <c r="AF1078" s="27">
        <f t="shared" si="104"/>
        <v>0</v>
      </c>
      <c r="AG1078" s="27">
        <f t="shared" si="105"/>
        <v>0</v>
      </c>
      <c r="AH1078" s="27">
        <f t="shared" si="106"/>
        <v>0</v>
      </c>
      <c r="AI1078" s="27">
        <f t="shared" si="107"/>
        <v>0</v>
      </c>
      <c r="AJ1078" s="27">
        <f t="shared" si="108"/>
        <v>9999</v>
      </c>
      <c r="AK1078" s="27">
        <f t="shared" si="109"/>
        <v>9999</v>
      </c>
      <c r="AL1078" s="27">
        <f t="shared" si="110"/>
        <v>9999</v>
      </c>
      <c r="AM1078" s="27">
        <f t="shared" si="111"/>
        <v>9999</v>
      </c>
    </row>
    <row r="1079" spans="1:39" ht="35.1" customHeight="1">
      <c r="A1079" s="119" t="s">
        <v>1484</v>
      </c>
      <c r="B1079" s="119" t="s">
        <v>5411</v>
      </c>
      <c r="C1079" s="119" t="s">
        <v>67</v>
      </c>
      <c r="D1079" s="119" t="s">
        <v>19</v>
      </c>
      <c r="E1079" s="119" t="s">
        <v>12</v>
      </c>
      <c r="F1079" s="121">
        <v>2</v>
      </c>
      <c r="G1079" s="121">
        <v>3</v>
      </c>
      <c r="H1079" s="121">
        <v>0</v>
      </c>
      <c r="I1079" s="119" t="s">
        <v>67</v>
      </c>
      <c r="J1079" s="119"/>
      <c r="K1079" s="119" t="s">
        <v>4239</v>
      </c>
      <c r="L1079" s="119"/>
      <c r="M1079" s="119" t="s">
        <v>67</v>
      </c>
      <c r="N1079" s="119"/>
      <c r="O1079" s="119"/>
      <c r="P1079" s="119"/>
      <c r="AF1079" s="27">
        <f t="shared" si="104"/>
        <v>0</v>
      </c>
      <c r="AG1079" s="27">
        <f t="shared" si="105"/>
        <v>0</v>
      </c>
      <c r="AH1079" s="27">
        <f t="shared" si="106"/>
        <v>0</v>
      </c>
      <c r="AI1079" s="27">
        <f t="shared" si="107"/>
        <v>0</v>
      </c>
      <c r="AJ1079" s="27">
        <f t="shared" si="108"/>
        <v>9999</v>
      </c>
      <c r="AK1079" s="27">
        <f t="shared" si="109"/>
        <v>9999</v>
      </c>
      <c r="AL1079" s="27">
        <f t="shared" si="110"/>
        <v>9999</v>
      </c>
      <c r="AM1079" s="27">
        <f t="shared" si="111"/>
        <v>9999</v>
      </c>
    </row>
    <row r="1080" spans="1:39" ht="35.1" customHeight="1">
      <c r="A1080" s="119" t="s">
        <v>1484</v>
      </c>
      <c r="B1080" s="119" t="s">
        <v>5412</v>
      </c>
      <c r="C1080" s="119" t="s">
        <v>5413</v>
      </c>
      <c r="D1080" s="119" t="s">
        <v>19</v>
      </c>
      <c r="E1080" s="119" t="s">
        <v>12</v>
      </c>
      <c r="F1080" s="121">
        <v>3</v>
      </c>
      <c r="G1080" s="121">
        <v>2</v>
      </c>
      <c r="H1080" s="121">
        <v>0</v>
      </c>
      <c r="I1080" s="119" t="s">
        <v>5413</v>
      </c>
      <c r="J1080" s="119"/>
      <c r="K1080" s="119" t="s">
        <v>5414</v>
      </c>
      <c r="L1080" s="119"/>
      <c r="M1080" s="119" t="s">
        <v>5413</v>
      </c>
      <c r="N1080" s="119"/>
      <c r="O1080" s="119"/>
      <c r="P1080" s="119"/>
      <c r="AF1080" s="27">
        <f t="shared" si="104"/>
        <v>0</v>
      </c>
      <c r="AG1080" s="27">
        <f t="shared" si="105"/>
        <v>0</v>
      </c>
      <c r="AH1080" s="27">
        <f t="shared" si="106"/>
        <v>0</v>
      </c>
      <c r="AI1080" s="27">
        <f t="shared" si="107"/>
        <v>0</v>
      </c>
      <c r="AJ1080" s="27">
        <f t="shared" si="108"/>
        <v>9999</v>
      </c>
      <c r="AK1080" s="27">
        <f t="shared" si="109"/>
        <v>9999</v>
      </c>
      <c r="AL1080" s="27">
        <f t="shared" si="110"/>
        <v>9999</v>
      </c>
      <c r="AM1080" s="27">
        <f t="shared" si="111"/>
        <v>9999</v>
      </c>
    </row>
    <row r="1081" spans="1:39" ht="35.1" customHeight="1">
      <c r="A1081" s="119" t="s">
        <v>1484</v>
      </c>
      <c r="B1081" s="119" t="s">
        <v>5415</v>
      </c>
      <c r="C1081" s="119" t="s">
        <v>947</v>
      </c>
      <c r="D1081" s="119" t="s">
        <v>19</v>
      </c>
      <c r="E1081" s="119" t="s">
        <v>12</v>
      </c>
      <c r="F1081" s="121">
        <v>4</v>
      </c>
      <c r="G1081" s="121">
        <v>2</v>
      </c>
      <c r="H1081" s="121">
        <v>0</v>
      </c>
      <c r="I1081" s="119" t="s">
        <v>947</v>
      </c>
      <c r="J1081" s="119"/>
      <c r="K1081" s="119" t="s">
        <v>4487</v>
      </c>
      <c r="L1081" s="119"/>
      <c r="M1081" s="119" t="s">
        <v>947</v>
      </c>
      <c r="N1081" s="119" t="s">
        <v>4488</v>
      </c>
      <c r="O1081" s="119"/>
      <c r="P1081" s="119"/>
      <c r="AF1081" s="27">
        <f t="shared" si="104"/>
        <v>0</v>
      </c>
      <c r="AG1081" s="27">
        <f t="shared" si="105"/>
        <v>0</v>
      </c>
      <c r="AH1081" s="27">
        <f t="shared" si="106"/>
        <v>0</v>
      </c>
      <c r="AI1081" s="27">
        <f t="shared" si="107"/>
        <v>0</v>
      </c>
      <c r="AJ1081" s="27">
        <f t="shared" si="108"/>
        <v>9999</v>
      </c>
      <c r="AK1081" s="27">
        <f t="shared" si="109"/>
        <v>9999</v>
      </c>
      <c r="AL1081" s="27">
        <f t="shared" si="110"/>
        <v>9999</v>
      </c>
      <c r="AM1081" s="27">
        <f t="shared" si="111"/>
        <v>9999</v>
      </c>
    </row>
    <row r="1082" spans="1:39" ht="35.1" customHeight="1">
      <c r="A1082" s="119" t="s">
        <v>1484</v>
      </c>
      <c r="B1082" s="119" t="s">
        <v>5416</v>
      </c>
      <c r="C1082" s="119" t="s">
        <v>5417</v>
      </c>
      <c r="D1082" s="119" t="s">
        <v>19</v>
      </c>
      <c r="E1082" s="119" t="s">
        <v>3571</v>
      </c>
      <c r="F1082" s="121">
        <v>5</v>
      </c>
      <c r="G1082" s="121">
        <v>0</v>
      </c>
      <c r="H1082" s="121">
        <v>0</v>
      </c>
      <c r="I1082" s="119"/>
      <c r="J1082" s="119"/>
      <c r="K1082" s="119"/>
      <c r="L1082" s="119"/>
      <c r="M1082" s="119"/>
      <c r="N1082" s="119"/>
      <c r="O1082" s="119"/>
      <c r="P1082" s="119"/>
      <c r="AF1082" s="27">
        <f t="shared" si="104"/>
        <v>0</v>
      </c>
      <c r="AG1082" s="27">
        <f t="shared" si="105"/>
        <v>0</v>
      </c>
      <c r="AH1082" s="27">
        <f t="shared" si="106"/>
        <v>0</v>
      </c>
      <c r="AI1082" s="27">
        <f t="shared" si="107"/>
        <v>0</v>
      </c>
      <c r="AJ1082" s="27">
        <f t="shared" si="108"/>
        <v>9999</v>
      </c>
      <c r="AK1082" s="27">
        <f t="shared" si="109"/>
        <v>9999</v>
      </c>
      <c r="AL1082" s="27">
        <f t="shared" si="110"/>
        <v>9999</v>
      </c>
      <c r="AM1082" s="27">
        <f t="shared" si="111"/>
        <v>9999</v>
      </c>
    </row>
    <row r="1083" spans="1:39" ht="35.1" customHeight="1">
      <c r="A1083" s="119" t="s">
        <v>1484</v>
      </c>
      <c r="B1083" s="119" t="s">
        <v>5418</v>
      </c>
      <c r="C1083" s="119" t="s">
        <v>63</v>
      </c>
      <c r="D1083" s="119" t="s">
        <v>14</v>
      </c>
      <c r="E1083" s="119" t="s">
        <v>12</v>
      </c>
      <c r="F1083" s="121">
        <v>1</v>
      </c>
      <c r="G1083" s="121">
        <v>0</v>
      </c>
      <c r="H1083" s="121">
        <v>3</v>
      </c>
      <c r="I1083" s="119"/>
      <c r="J1083" s="119" t="s">
        <v>63</v>
      </c>
      <c r="K1083" s="119"/>
      <c r="L1083" s="119" t="s">
        <v>5419</v>
      </c>
      <c r="M1083" s="119" t="s">
        <v>63</v>
      </c>
      <c r="N1083" s="119" t="s">
        <v>5420</v>
      </c>
      <c r="O1083" s="119"/>
      <c r="P1083" s="119"/>
      <c r="AF1083" s="27">
        <f t="shared" si="104"/>
        <v>0</v>
      </c>
      <c r="AG1083" s="27">
        <f t="shared" si="105"/>
        <v>0</v>
      </c>
      <c r="AH1083" s="27">
        <f t="shared" si="106"/>
        <v>0</v>
      </c>
      <c r="AI1083" s="27">
        <f t="shared" si="107"/>
        <v>0</v>
      </c>
      <c r="AJ1083" s="27">
        <f t="shared" si="108"/>
        <v>9999</v>
      </c>
      <c r="AK1083" s="27">
        <f t="shared" si="109"/>
        <v>9999</v>
      </c>
      <c r="AL1083" s="27">
        <f t="shared" si="110"/>
        <v>9999</v>
      </c>
      <c r="AM1083" s="27">
        <f t="shared" si="111"/>
        <v>9999</v>
      </c>
    </row>
    <row r="1084" spans="1:39" ht="35.1" customHeight="1">
      <c r="A1084" s="119" t="s">
        <v>1484</v>
      </c>
      <c r="B1084" s="119" t="s">
        <v>5421</v>
      </c>
      <c r="C1084" s="119" t="s">
        <v>392</v>
      </c>
      <c r="D1084" s="119" t="s">
        <v>14</v>
      </c>
      <c r="E1084" s="119" t="s">
        <v>12</v>
      </c>
      <c r="F1084" s="121">
        <v>2</v>
      </c>
      <c r="G1084" s="121">
        <v>0</v>
      </c>
      <c r="H1084" s="121">
        <v>3</v>
      </c>
      <c r="I1084" s="119"/>
      <c r="J1084" s="119" t="s">
        <v>392</v>
      </c>
      <c r="K1084" s="119"/>
      <c r="L1084" s="119" t="s">
        <v>3566</v>
      </c>
      <c r="M1084" s="119" t="s">
        <v>392</v>
      </c>
      <c r="N1084" s="119"/>
      <c r="O1084" s="119"/>
      <c r="P1084" s="119"/>
      <c r="AF1084" s="27">
        <f t="shared" ref="AF1084:AF1147" si="112">IF(AND($A1084=$B$20,$D1084="PRO",$E1084="POS"),IF(SUMPRODUCT(--($M1084:$AE1084&lt;&gt;""),--(((ISNUMBER(SEARCH($M1084:$AE1084,$B$5)))+(ISNUMBER(SEARCH(SUBSTITUTE($M1084:$AE1084," ",""),SUBSTITUTE($B$5," ","")))))&gt;0))&gt;0,$G1084,0),0)</f>
        <v>0</v>
      </c>
      <c r="AG1084" s="27">
        <f t="shared" ref="AG1084:AG1147" si="113">IF(AND($A1084=$B$20,$D1084="PRO",$E1084="POS"),IF(SUMPRODUCT(--($M1084:$AE1084&lt;&gt;""),--(((ISNUMBER(SEARCH($M1084:$AE1084,$B$5&amp;" "&amp;$B$10)))+(ISNUMBER(SEARCH(SUBSTITUTE($M1084:$AE1084," ",""),SUBSTITUTE($B$5&amp;" "&amp;$B$10," ","")))))&gt;0))&gt;0,$G1084,0),0)</f>
        <v>0</v>
      </c>
      <c r="AH1084" s="27">
        <f t="shared" ref="AH1084:AH1147" si="114">IF(AND($A1084=$B$20,$D1084="CFA",$E1084="POS"),IF(SUMPRODUCT(--($M1084:$AE1084&lt;&gt;""),--(((ISNUMBER(SEARCH($M1084:$AE1084,$D$5)))+(ISNUMBER(SEARCH(SUBSTITUTE($M1084:$AE1084," ",""),SUBSTITUTE($D$5," ","")))))&gt;0))&gt;0,$H1084,0),0)</f>
        <v>0</v>
      </c>
      <c r="AI1084" s="27">
        <f t="shared" ref="AI1084:AI1147" si="115">IF(AND($A1084=$B$20,$D1084="CFA",$E1084="POS"),IF(SUMPRODUCT(--($M1084:$AE1084&lt;&gt;""),--(((ISNUMBER(SEARCH($M1084:$AE1084,$D$5&amp;" "&amp;$D$10)))+(ISNUMBER(SEARCH(SUBSTITUTE($M1084:$AE1084," ",""),SUBSTITUTE($D$5&amp;" "&amp;$D$10," ","")))))&gt;0))&gt;0,$H1084,0),0)</f>
        <v>0</v>
      </c>
      <c r="AJ1084" s="27">
        <f t="shared" ref="AJ1084:AJ1147" si="116">IF(AND($A1084=$B$20,$D1084="PRO",$E1084="POS",$AF1084=0),$F1084,9999)</f>
        <v>9999</v>
      </c>
      <c r="AK1084" s="27">
        <f t="shared" ref="AK1084:AK1147" si="117">IF(AND($A1084=$B$20,$D1084="PRO",$E1084="POS",$AG1084=0),$F1084,9999)</f>
        <v>9999</v>
      </c>
      <c r="AL1084" s="27">
        <f t="shared" ref="AL1084:AL1147" si="118">IF(AND($A1084=$B$20,$D1084="CFA",$E1084="POS",$AH1084=0),$F1084,9999)</f>
        <v>9999</v>
      </c>
      <c r="AM1084" s="27">
        <f t="shared" ref="AM1084:AM1147" si="119">IF(AND($A1084=$B$20,$D1084="CFA",$E1084="POS",$AI1084=0),$F1084,9999)</f>
        <v>9999</v>
      </c>
    </row>
    <row r="1085" spans="1:39" ht="35.1" customHeight="1">
      <c r="A1085" s="119" t="s">
        <v>1484</v>
      </c>
      <c r="B1085" s="119" t="s">
        <v>5422</v>
      </c>
      <c r="C1085" s="119" t="s">
        <v>1493</v>
      </c>
      <c r="D1085" s="119" t="s">
        <v>14</v>
      </c>
      <c r="E1085" s="119" t="s">
        <v>12</v>
      </c>
      <c r="F1085" s="121">
        <v>3</v>
      </c>
      <c r="G1085" s="121">
        <v>0</v>
      </c>
      <c r="H1085" s="121">
        <v>2</v>
      </c>
      <c r="I1085" s="119"/>
      <c r="J1085" s="119" t="s">
        <v>1493</v>
      </c>
      <c r="K1085" s="119"/>
      <c r="L1085" s="119" t="s">
        <v>5423</v>
      </c>
      <c r="M1085" s="119" t="s">
        <v>1493</v>
      </c>
      <c r="N1085" s="119"/>
      <c r="O1085" s="119"/>
      <c r="P1085" s="119"/>
      <c r="AF1085" s="27">
        <f t="shared" si="112"/>
        <v>0</v>
      </c>
      <c r="AG1085" s="27">
        <f t="shared" si="113"/>
        <v>0</v>
      </c>
      <c r="AH1085" s="27">
        <f t="shared" si="114"/>
        <v>0</v>
      </c>
      <c r="AI1085" s="27">
        <f t="shared" si="115"/>
        <v>0</v>
      </c>
      <c r="AJ1085" s="27">
        <f t="shared" si="116"/>
        <v>9999</v>
      </c>
      <c r="AK1085" s="27">
        <f t="shared" si="117"/>
        <v>9999</v>
      </c>
      <c r="AL1085" s="27">
        <f t="shared" si="118"/>
        <v>9999</v>
      </c>
      <c r="AM1085" s="27">
        <f t="shared" si="119"/>
        <v>9999</v>
      </c>
    </row>
    <row r="1086" spans="1:39" ht="35.1" customHeight="1">
      <c r="A1086" s="119" t="s">
        <v>1484</v>
      </c>
      <c r="B1086" s="119" t="s">
        <v>5424</v>
      </c>
      <c r="C1086" s="119" t="s">
        <v>429</v>
      </c>
      <c r="D1086" s="119" t="s">
        <v>14</v>
      </c>
      <c r="E1086" s="119" t="s">
        <v>12</v>
      </c>
      <c r="F1086" s="121">
        <v>4</v>
      </c>
      <c r="G1086" s="121">
        <v>0</v>
      </c>
      <c r="H1086" s="121">
        <v>2</v>
      </c>
      <c r="I1086" s="119"/>
      <c r="J1086" s="119" t="s">
        <v>429</v>
      </c>
      <c r="K1086" s="119"/>
      <c r="L1086" s="119" t="s">
        <v>3563</v>
      </c>
      <c r="M1086" s="119" t="s">
        <v>429</v>
      </c>
      <c r="N1086" s="119" t="s">
        <v>3564</v>
      </c>
      <c r="O1086" s="119"/>
      <c r="P1086" s="119"/>
      <c r="AF1086" s="27">
        <f t="shared" si="112"/>
        <v>0</v>
      </c>
      <c r="AG1086" s="27">
        <f t="shared" si="113"/>
        <v>0</v>
      </c>
      <c r="AH1086" s="27">
        <f t="shared" si="114"/>
        <v>0</v>
      </c>
      <c r="AI1086" s="27">
        <f t="shared" si="115"/>
        <v>0</v>
      </c>
      <c r="AJ1086" s="27">
        <f t="shared" si="116"/>
        <v>9999</v>
      </c>
      <c r="AK1086" s="27">
        <f t="shared" si="117"/>
        <v>9999</v>
      </c>
      <c r="AL1086" s="27">
        <f t="shared" si="118"/>
        <v>9999</v>
      </c>
      <c r="AM1086" s="27">
        <f t="shared" si="119"/>
        <v>9999</v>
      </c>
    </row>
    <row r="1087" spans="1:39" ht="35.1" customHeight="1">
      <c r="A1087" s="119" t="s">
        <v>1484</v>
      </c>
      <c r="B1087" s="119" t="s">
        <v>5425</v>
      </c>
      <c r="C1087" s="119" t="s">
        <v>5426</v>
      </c>
      <c r="D1087" s="119" t="s">
        <v>14</v>
      </c>
      <c r="E1087" s="119" t="s">
        <v>3571</v>
      </c>
      <c r="F1087" s="121">
        <v>5</v>
      </c>
      <c r="G1087" s="121">
        <v>0</v>
      </c>
      <c r="H1087" s="121">
        <v>0</v>
      </c>
      <c r="I1087" s="119"/>
      <c r="J1087" s="119"/>
      <c r="K1087" s="119"/>
      <c r="L1087" s="119"/>
      <c r="M1087" s="119"/>
      <c r="N1087" s="119"/>
      <c r="O1087" s="119"/>
      <c r="P1087" s="119"/>
      <c r="AF1087" s="27">
        <f t="shared" si="112"/>
        <v>0</v>
      </c>
      <c r="AG1087" s="27">
        <f t="shared" si="113"/>
        <v>0</v>
      </c>
      <c r="AH1087" s="27">
        <f t="shared" si="114"/>
        <v>0</v>
      </c>
      <c r="AI1087" s="27">
        <f t="shared" si="115"/>
        <v>0</v>
      </c>
      <c r="AJ1087" s="27">
        <f t="shared" si="116"/>
        <v>9999</v>
      </c>
      <c r="AK1087" s="27">
        <f t="shared" si="117"/>
        <v>9999</v>
      </c>
      <c r="AL1087" s="27">
        <f t="shared" si="118"/>
        <v>9999</v>
      </c>
      <c r="AM1087" s="27">
        <f t="shared" si="119"/>
        <v>9999</v>
      </c>
    </row>
    <row r="1088" spans="1:39" ht="35.1" customHeight="1">
      <c r="A1088" s="119" t="s">
        <v>1494</v>
      </c>
      <c r="B1088" s="119" t="s">
        <v>5427</v>
      </c>
      <c r="C1088" s="119" t="s">
        <v>1504</v>
      </c>
      <c r="D1088" s="119" t="s">
        <v>19</v>
      </c>
      <c r="E1088" s="119" t="s">
        <v>12</v>
      </c>
      <c r="F1088" s="121">
        <v>1</v>
      </c>
      <c r="G1088" s="121">
        <v>3</v>
      </c>
      <c r="H1088" s="121">
        <v>0</v>
      </c>
      <c r="I1088" s="119" t="s">
        <v>1504</v>
      </c>
      <c r="J1088" s="119"/>
      <c r="K1088" s="119" t="s">
        <v>5428</v>
      </c>
      <c r="L1088" s="119"/>
      <c r="M1088" s="119" t="s">
        <v>1504</v>
      </c>
      <c r="N1088" s="119"/>
      <c r="O1088" s="119"/>
      <c r="P1088" s="119"/>
      <c r="AF1088" s="27">
        <f t="shared" si="112"/>
        <v>0</v>
      </c>
      <c r="AG1088" s="27">
        <f t="shared" si="113"/>
        <v>0</v>
      </c>
      <c r="AH1088" s="27">
        <f t="shared" si="114"/>
        <v>0</v>
      </c>
      <c r="AI1088" s="27">
        <f t="shared" si="115"/>
        <v>0</v>
      </c>
      <c r="AJ1088" s="27">
        <f t="shared" si="116"/>
        <v>9999</v>
      </c>
      <c r="AK1088" s="27">
        <f t="shared" si="117"/>
        <v>9999</v>
      </c>
      <c r="AL1088" s="27">
        <f t="shared" si="118"/>
        <v>9999</v>
      </c>
      <c r="AM1088" s="27">
        <f t="shared" si="119"/>
        <v>9999</v>
      </c>
    </row>
    <row r="1089" spans="1:39" ht="35.1" customHeight="1">
      <c r="A1089" s="119" t="s">
        <v>1494</v>
      </c>
      <c r="B1089" s="119" t="s">
        <v>5429</v>
      </c>
      <c r="C1089" s="119" t="s">
        <v>1505</v>
      </c>
      <c r="D1089" s="119" t="s">
        <v>19</v>
      </c>
      <c r="E1089" s="119" t="s">
        <v>12</v>
      </c>
      <c r="F1089" s="121">
        <v>2</v>
      </c>
      <c r="G1089" s="121">
        <v>3</v>
      </c>
      <c r="H1089" s="121">
        <v>0</v>
      </c>
      <c r="I1089" s="119" t="s">
        <v>1505</v>
      </c>
      <c r="J1089" s="119"/>
      <c r="K1089" s="119" t="s">
        <v>5430</v>
      </c>
      <c r="L1089" s="119"/>
      <c r="M1089" s="119" t="s">
        <v>1505</v>
      </c>
      <c r="N1089" s="119" t="s">
        <v>5431</v>
      </c>
      <c r="O1089" s="119" t="s">
        <v>1438</v>
      </c>
      <c r="P1089" s="119" t="s">
        <v>5322</v>
      </c>
      <c r="AF1089" s="27">
        <f t="shared" si="112"/>
        <v>0</v>
      </c>
      <c r="AG1089" s="27">
        <f t="shared" si="113"/>
        <v>0</v>
      </c>
      <c r="AH1089" s="27">
        <f t="shared" si="114"/>
        <v>0</v>
      </c>
      <c r="AI1089" s="27">
        <f t="shared" si="115"/>
        <v>0</v>
      </c>
      <c r="AJ1089" s="27">
        <f t="shared" si="116"/>
        <v>9999</v>
      </c>
      <c r="AK1089" s="27">
        <f t="shared" si="117"/>
        <v>9999</v>
      </c>
      <c r="AL1089" s="27">
        <f t="shared" si="118"/>
        <v>9999</v>
      </c>
      <c r="AM1089" s="27">
        <f t="shared" si="119"/>
        <v>9999</v>
      </c>
    </row>
    <row r="1090" spans="1:39" ht="35.1" customHeight="1">
      <c r="A1090" s="119" t="s">
        <v>1494</v>
      </c>
      <c r="B1090" s="119" t="s">
        <v>5432</v>
      </c>
      <c r="C1090" s="119" t="s">
        <v>5433</v>
      </c>
      <c r="D1090" s="119" t="s">
        <v>19</v>
      </c>
      <c r="E1090" s="119" t="s">
        <v>12</v>
      </c>
      <c r="F1090" s="121">
        <v>3</v>
      </c>
      <c r="G1090" s="121">
        <v>2</v>
      </c>
      <c r="H1090" s="121">
        <v>0</v>
      </c>
      <c r="I1090" s="119" t="s">
        <v>5433</v>
      </c>
      <c r="J1090" s="119"/>
      <c r="K1090" s="119" t="s">
        <v>5434</v>
      </c>
      <c r="L1090" s="119"/>
      <c r="M1090" s="119" t="s">
        <v>5433</v>
      </c>
      <c r="N1090" s="119"/>
      <c r="O1090" s="119"/>
      <c r="P1090" s="119"/>
      <c r="AF1090" s="27">
        <f t="shared" si="112"/>
        <v>0</v>
      </c>
      <c r="AG1090" s="27">
        <f t="shared" si="113"/>
        <v>0</v>
      </c>
      <c r="AH1090" s="27">
        <f t="shared" si="114"/>
        <v>0</v>
      </c>
      <c r="AI1090" s="27">
        <f t="shared" si="115"/>
        <v>0</v>
      </c>
      <c r="AJ1090" s="27">
        <f t="shared" si="116"/>
        <v>9999</v>
      </c>
      <c r="AK1090" s="27">
        <f t="shared" si="117"/>
        <v>9999</v>
      </c>
      <c r="AL1090" s="27">
        <f t="shared" si="118"/>
        <v>9999</v>
      </c>
      <c r="AM1090" s="27">
        <f t="shared" si="119"/>
        <v>9999</v>
      </c>
    </row>
    <row r="1091" spans="1:39" ht="35.1" customHeight="1">
      <c r="A1091" s="119" t="s">
        <v>1494</v>
      </c>
      <c r="B1091" s="119" t="s">
        <v>5435</v>
      </c>
      <c r="C1091" s="119" t="s">
        <v>520</v>
      </c>
      <c r="D1091" s="119" t="s">
        <v>19</v>
      </c>
      <c r="E1091" s="119" t="s">
        <v>12</v>
      </c>
      <c r="F1091" s="121">
        <v>4</v>
      </c>
      <c r="G1091" s="121">
        <v>2</v>
      </c>
      <c r="H1091" s="121">
        <v>0</v>
      </c>
      <c r="I1091" s="119" t="s">
        <v>520</v>
      </c>
      <c r="J1091" s="119"/>
      <c r="K1091" s="119" t="s">
        <v>5436</v>
      </c>
      <c r="L1091" s="119"/>
      <c r="M1091" s="119" t="s">
        <v>520</v>
      </c>
      <c r="N1091" s="119"/>
      <c r="O1091" s="119"/>
      <c r="P1091" s="119"/>
      <c r="AF1091" s="27">
        <f t="shared" si="112"/>
        <v>0</v>
      </c>
      <c r="AG1091" s="27">
        <f t="shared" si="113"/>
        <v>0</v>
      </c>
      <c r="AH1091" s="27">
        <f t="shared" si="114"/>
        <v>0</v>
      </c>
      <c r="AI1091" s="27">
        <f t="shared" si="115"/>
        <v>0</v>
      </c>
      <c r="AJ1091" s="27">
        <f t="shared" si="116"/>
        <v>9999</v>
      </c>
      <c r="AK1091" s="27">
        <f t="shared" si="117"/>
        <v>9999</v>
      </c>
      <c r="AL1091" s="27">
        <f t="shared" si="118"/>
        <v>9999</v>
      </c>
      <c r="AM1091" s="27">
        <f t="shared" si="119"/>
        <v>9999</v>
      </c>
    </row>
    <row r="1092" spans="1:39" ht="35.1" customHeight="1">
      <c r="A1092" s="119" t="s">
        <v>1494</v>
      </c>
      <c r="B1092" s="119" t="s">
        <v>5437</v>
      </c>
      <c r="C1092" s="119" t="s">
        <v>5438</v>
      </c>
      <c r="D1092" s="119" t="s">
        <v>19</v>
      </c>
      <c r="E1092" s="119" t="s">
        <v>3571</v>
      </c>
      <c r="F1092" s="121">
        <v>5</v>
      </c>
      <c r="G1092" s="121">
        <v>0</v>
      </c>
      <c r="H1092" s="121">
        <v>0</v>
      </c>
      <c r="I1092" s="119"/>
      <c r="J1092" s="119"/>
      <c r="K1092" s="119"/>
      <c r="L1092" s="119"/>
      <c r="M1092" s="119"/>
      <c r="N1092" s="119"/>
      <c r="O1092" s="119"/>
      <c r="P1092" s="119"/>
      <c r="AF1092" s="27">
        <f t="shared" si="112"/>
        <v>0</v>
      </c>
      <c r="AG1092" s="27">
        <f t="shared" si="113"/>
        <v>0</v>
      </c>
      <c r="AH1092" s="27">
        <f t="shared" si="114"/>
        <v>0</v>
      </c>
      <c r="AI1092" s="27">
        <f t="shared" si="115"/>
        <v>0</v>
      </c>
      <c r="AJ1092" s="27">
        <f t="shared" si="116"/>
        <v>9999</v>
      </c>
      <c r="AK1092" s="27">
        <f t="shared" si="117"/>
        <v>9999</v>
      </c>
      <c r="AL1092" s="27">
        <f t="shared" si="118"/>
        <v>9999</v>
      </c>
      <c r="AM1092" s="27">
        <f t="shared" si="119"/>
        <v>9999</v>
      </c>
    </row>
    <row r="1093" spans="1:39" ht="35.1" customHeight="1">
      <c r="A1093" s="119" t="s">
        <v>1494</v>
      </c>
      <c r="B1093" s="119" t="s">
        <v>5439</v>
      </c>
      <c r="C1093" s="119" t="s">
        <v>1503</v>
      </c>
      <c r="D1093" s="119" t="s">
        <v>14</v>
      </c>
      <c r="E1093" s="119" t="s">
        <v>12</v>
      </c>
      <c r="F1093" s="121">
        <v>1</v>
      </c>
      <c r="G1093" s="121">
        <v>0</v>
      </c>
      <c r="H1093" s="121">
        <v>3</v>
      </c>
      <c r="I1093" s="119"/>
      <c r="J1093" s="119" t="s">
        <v>1503</v>
      </c>
      <c r="K1093" s="119"/>
      <c r="L1093" s="119" t="s">
        <v>5440</v>
      </c>
      <c r="M1093" s="119" t="s">
        <v>1503</v>
      </c>
      <c r="N1093" s="119" t="s">
        <v>5441</v>
      </c>
      <c r="O1093" s="119"/>
      <c r="P1093" s="119"/>
      <c r="AF1093" s="27">
        <f t="shared" si="112"/>
        <v>0</v>
      </c>
      <c r="AG1093" s="27">
        <f t="shared" si="113"/>
        <v>0</v>
      </c>
      <c r="AH1093" s="27">
        <f t="shared" si="114"/>
        <v>0</v>
      </c>
      <c r="AI1093" s="27">
        <f t="shared" si="115"/>
        <v>0</v>
      </c>
      <c r="AJ1093" s="27">
        <f t="shared" si="116"/>
        <v>9999</v>
      </c>
      <c r="AK1093" s="27">
        <f t="shared" si="117"/>
        <v>9999</v>
      </c>
      <c r="AL1093" s="27">
        <f t="shared" si="118"/>
        <v>9999</v>
      </c>
      <c r="AM1093" s="27">
        <f t="shared" si="119"/>
        <v>9999</v>
      </c>
    </row>
    <row r="1094" spans="1:39" ht="35.1" customHeight="1">
      <c r="A1094" s="119" t="s">
        <v>1494</v>
      </c>
      <c r="B1094" s="119" t="s">
        <v>5442</v>
      </c>
      <c r="C1094" s="119" t="s">
        <v>1438</v>
      </c>
      <c r="D1094" s="119" t="s">
        <v>14</v>
      </c>
      <c r="E1094" s="119" t="s">
        <v>12</v>
      </c>
      <c r="F1094" s="121">
        <v>2</v>
      </c>
      <c r="G1094" s="121">
        <v>0</v>
      </c>
      <c r="H1094" s="121">
        <v>3</v>
      </c>
      <c r="I1094" s="119"/>
      <c r="J1094" s="119" t="s">
        <v>1438</v>
      </c>
      <c r="K1094" s="119"/>
      <c r="L1094" s="119" t="s">
        <v>5443</v>
      </c>
      <c r="M1094" s="119" t="s">
        <v>1438</v>
      </c>
      <c r="N1094" s="119" t="s">
        <v>5322</v>
      </c>
      <c r="O1094" s="119"/>
      <c r="P1094" s="119"/>
      <c r="AF1094" s="27">
        <f t="shared" si="112"/>
        <v>0</v>
      </c>
      <c r="AG1094" s="27">
        <f t="shared" si="113"/>
        <v>0</v>
      </c>
      <c r="AH1094" s="27">
        <f t="shared" si="114"/>
        <v>0</v>
      </c>
      <c r="AI1094" s="27">
        <f t="shared" si="115"/>
        <v>0</v>
      </c>
      <c r="AJ1094" s="27">
        <f t="shared" si="116"/>
        <v>9999</v>
      </c>
      <c r="AK1094" s="27">
        <f t="shared" si="117"/>
        <v>9999</v>
      </c>
      <c r="AL1094" s="27">
        <f t="shared" si="118"/>
        <v>9999</v>
      </c>
      <c r="AM1094" s="27">
        <f t="shared" si="119"/>
        <v>9999</v>
      </c>
    </row>
    <row r="1095" spans="1:39" ht="35.1" customHeight="1">
      <c r="A1095" s="119" t="s">
        <v>1494</v>
      </c>
      <c r="B1095" s="119" t="s">
        <v>5444</v>
      </c>
      <c r="C1095" s="119" t="s">
        <v>69</v>
      </c>
      <c r="D1095" s="119" t="s">
        <v>14</v>
      </c>
      <c r="E1095" s="119" t="s">
        <v>12</v>
      </c>
      <c r="F1095" s="121">
        <v>3</v>
      </c>
      <c r="G1095" s="121">
        <v>0</v>
      </c>
      <c r="H1095" s="121">
        <v>2</v>
      </c>
      <c r="I1095" s="119"/>
      <c r="J1095" s="119" t="s">
        <v>69</v>
      </c>
      <c r="K1095" s="119"/>
      <c r="L1095" s="119" t="s">
        <v>3717</v>
      </c>
      <c r="M1095" s="119" t="s">
        <v>69</v>
      </c>
      <c r="N1095" s="119"/>
      <c r="O1095" s="119"/>
      <c r="P1095" s="119"/>
      <c r="AF1095" s="27">
        <f t="shared" si="112"/>
        <v>0</v>
      </c>
      <c r="AG1095" s="27">
        <f t="shared" si="113"/>
        <v>0</v>
      </c>
      <c r="AH1095" s="27">
        <f t="shared" si="114"/>
        <v>0</v>
      </c>
      <c r="AI1095" s="27">
        <f t="shared" si="115"/>
        <v>0</v>
      </c>
      <c r="AJ1095" s="27">
        <f t="shared" si="116"/>
        <v>9999</v>
      </c>
      <c r="AK1095" s="27">
        <f t="shared" si="117"/>
        <v>9999</v>
      </c>
      <c r="AL1095" s="27">
        <f t="shared" si="118"/>
        <v>9999</v>
      </c>
      <c r="AM1095" s="27">
        <f t="shared" si="119"/>
        <v>9999</v>
      </c>
    </row>
    <row r="1096" spans="1:39" ht="35.1" customHeight="1">
      <c r="A1096" s="119" t="s">
        <v>1494</v>
      </c>
      <c r="B1096" s="119" t="s">
        <v>5445</v>
      </c>
      <c r="C1096" s="119" t="s">
        <v>62</v>
      </c>
      <c r="D1096" s="119" t="s">
        <v>14</v>
      </c>
      <c r="E1096" s="119" t="s">
        <v>12</v>
      </c>
      <c r="F1096" s="121">
        <v>4</v>
      </c>
      <c r="G1096" s="121">
        <v>0</v>
      </c>
      <c r="H1096" s="121">
        <v>2</v>
      </c>
      <c r="I1096" s="119"/>
      <c r="J1096" s="119" t="s">
        <v>62</v>
      </c>
      <c r="K1096" s="119"/>
      <c r="L1096" s="119" t="s">
        <v>3760</v>
      </c>
      <c r="M1096" s="119" t="s">
        <v>62</v>
      </c>
      <c r="N1096" s="119"/>
      <c r="O1096" s="119"/>
      <c r="P1096" s="119"/>
      <c r="AF1096" s="27">
        <f t="shared" si="112"/>
        <v>0</v>
      </c>
      <c r="AG1096" s="27">
        <f t="shared" si="113"/>
        <v>0</v>
      </c>
      <c r="AH1096" s="27">
        <f t="shared" si="114"/>
        <v>0</v>
      </c>
      <c r="AI1096" s="27">
        <f t="shared" si="115"/>
        <v>0</v>
      </c>
      <c r="AJ1096" s="27">
        <f t="shared" si="116"/>
        <v>9999</v>
      </c>
      <c r="AK1096" s="27">
        <f t="shared" si="117"/>
        <v>9999</v>
      </c>
      <c r="AL1096" s="27">
        <f t="shared" si="118"/>
        <v>9999</v>
      </c>
      <c r="AM1096" s="27">
        <f t="shared" si="119"/>
        <v>9999</v>
      </c>
    </row>
    <row r="1097" spans="1:39" ht="35.1" customHeight="1">
      <c r="A1097" s="119" t="s">
        <v>1494</v>
      </c>
      <c r="B1097" s="119" t="s">
        <v>5446</v>
      </c>
      <c r="C1097" s="119" t="s">
        <v>5447</v>
      </c>
      <c r="D1097" s="119" t="s">
        <v>14</v>
      </c>
      <c r="E1097" s="119" t="s">
        <v>3571</v>
      </c>
      <c r="F1097" s="121">
        <v>5</v>
      </c>
      <c r="G1097" s="121">
        <v>0</v>
      </c>
      <c r="H1097" s="121">
        <v>0</v>
      </c>
      <c r="I1097" s="119"/>
      <c r="J1097" s="119"/>
      <c r="K1097" s="119"/>
      <c r="L1097" s="119"/>
      <c r="M1097" s="119"/>
      <c r="N1097" s="119"/>
      <c r="O1097" s="119"/>
      <c r="P1097" s="119"/>
      <c r="AF1097" s="27">
        <f t="shared" si="112"/>
        <v>0</v>
      </c>
      <c r="AG1097" s="27">
        <f t="shared" si="113"/>
        <v>0</v>
      </c>
      <c r="AH1097" s="27">
        <f t="shared" si="114"/>
        <v>0</v>
      </c>
      <c r="AI1097" s="27">
        <f t="shared" si="115"/>
        <v>0</v>
      </c>
      <c r="AJ1097" s="27">
        <f t="shared" si="116"/>
        <v>9999</v>
      </c>
      <c r="AK1097" s="27">
        <f t="shared" si="117"/>
        <v>9999</v>
      </c>
      <c r="AL1097" s="27">
        <f t="shared" si="118"/>
        <v>9999</v>
      </c>
      <c r="AM1097" s="27">
        <f t="shared" si="119"/>
        <v>9999</v>
      </c>
    </row>
    <row r="1098" spans="1:39" ht="35.1" customHeight="1">
      <c r="A1098" s="119" t="s">
        <v>1506</v>
      </c>
      <c r="B1098" s="119" t="s">
        <v>5448</v>
      </c>
      <c r="C1098" s="119" t="s">
        <v>1516</v>
      </c>
      <c r="D1098" s="119" t="s">
        <v>19</v>
      </c>
      <c r="E1098" s="119" t="s">
        <v>12</v>
      </c>
      <c r="F1098" s="121">
        <v>1</v>
      </c>
      <c r="G1098" s="121">
        <v>3</v>
      </c>
      <c r="H1098" s="121">
        <v>0</v>
      </c>
      <c r="I1098" s="119" t="s">
        <v>1516</v>
      </c>
      <c r="J1098" s="119"/>
      <c r="K1098" s="119" t="s">
        <v>5449</v>
      </c>
      <c r="L1098" s="119"/>
      <c r="M1098" s="119" t="s">
        <v>1516</v>
      </c>
      <c r="N1098" s="119" t="s">
        <v>5450</v>
      </c>
      <c r="O1098" s="119" t="s">
        <v>2585</v>
      </c>
      <c r="P1098" s="119" t="s">
        <v>5451</v>
      </c>
      <c r="AF1098" s="27">
        <f t="shared" si="112"/>
        <v>0</v>
      </c>
      <c r="AG1098" s="27">
        <f t="shared" si="113"/>
        <v>0</v>
      </c>
      <c r="AH1098" s="27">
        <f t="shared" si="114"/>
        <v>0</v>
      </c>
      <c r="AI1098" s="27">
        <f t="shared" si="115"/>
        <v>0</v>
      </c>
      <c r="AJ1098" s="27">
        <f t="shared" si="116"/>
        <v>9999</v>
      </c>
      <c r="AK1098" s="27">
        <f t="shared" si="117"/>
        <v>9999</v>
      </c>
      <c r="AL1098" s="27">
        <f t="shared" si="118"/>
        <v>9999</v>
      </c>
      <c r="AM1098" s="27">
        <f t="shared" si="119"/>
        <v>9999</v>
      </c>
    </row>
    <row r="1099" spans="1:39" ht="35.1" customHeight="1">
      <c r="A1099" s="119" t="s">
        <v>1506</v>
      </c>
      <c r="B1099" s="119" t="s">
        <v>5452</v>
      </c>
      <c r="C1099" s="119" t="s">
        <v>1517</v>
      </c>
      <c r="D1099" s="119" t="s">
        <v>19</v>
      </c>
      <c r="E1099" s="119" t="s">
        <v>12</v>
      </c>
      <c r="F1099" s="121">
        <v>2</v>
      </c>
      <c r="G1099" s="121">
        <v>3</v>
      </c>
      <c r="H1099" s="121">
        <v>0</v>
      </c>
      <c r="I1099" s="119" t="s">
        <v>1517</v>
      </c>
      <c r="J1099" s="119"/>
      <c r="K1099" s="119" t="s">
        <v>5453</v>
      </c>
      <c r="L1099" s="119"/>
      <c r="M1099" s="119" t="s">
        <v>1517</v>
      </c>
      <c r="N1099" s="119" t="s">
        <v>2586</v>
      </c>
      <c r="O1099" s="119" t="s">
        <v>5454</v>
      </c>
      <c r="P1099" s="119"/>
      <c r="AF1099" s="27">
        <f t="shared" si="112"/>
        <v>0</v>
      </c>
      <c r="AG1099" s="27">
        <f t="shared" si="113"/>
        <v>0</v>
      </c>
      <c r="AH1099" s="27">
        <f t="shared" si="114"/>
        <v>0</v>
      </c>
      <c r="AI1099" s="27">
        <f t="shared" si="115"/>
        <v>0</v>
      </c>
      <c r="AJ1099" s="27">
        <f t="shared" si="116"/>
        <v>9999</v>
      </c>
      <c r="AK1099" s="27">
        <f t="shared" si="117"/>
        <v>9999</v>
      </c>
      <c r="AL1099" s="27">
        <f t="shared" si="118"/>
        <v>9999</v>
      </c>
      <c r="AM1099" s="27">
        <f t="shared" si="119"/>
        <v>9999</v>
      </c>
    </row>
    <row r="1100" spans="1:39" ht="35.1" customHeight="1">
      <c r="A1100" s="119" t="s">
        <v>1506</v>
      </c>
      <c r="B1100" s="119" t="s">
        <v>5455</v>
      </c>
      <c r="C1100" s="119" t="s">
        <v>791</v>
      </c>
      <c r="D1100" s="119" t="s">
        <v>19</v>
      </c>
      <c r="E1100" s="119" t="s">
        <v>12</v>
      </c>
      <c r="F1100" s="121">
        <v>3</v>
      </c>
      <c r="G1100" s="121">
        <v>2</v>
      </c>
      <c r="H1100" s="121">
        <v>0</v>
      </c>
      <c r="I1100" s="119" t="s">
        <v>791</v>
      </c>
      <c r="J1100" s="119"/>
      <c r="K1100" s="119" t="s">
        <v>4217</v>
      </c>
      <c r="L1100" s="119"/>
      <c r="M1100" s="119" t="s">
        <v>791</v>
      </c>
      <c r="N1100" s="119"/>
      <c r="O1100" s="119"/>
      <c r="P1100" s="119"/>
      <c r="AF1100" s="27">
        <f t="shared" si="112"/>
        <v>0</v>
      </c>
      <c r="AG1100" s="27">
        <f t="shared" si="113"/>
        <v>0</v>
      </c>
      <c r="AH1100" s="27">
        <f t="shared" si="114"/>
        <v>0</v>
      </c>
      <c r="AI1100" s="27">
        <f t="shared" si="115"/>
        <v>0</v>
      </c>
      <c r="AJ1100" s="27">
        <f t="shared" si="116"/>
        <v>9999</v>
      </c>
      <c r="AK1100" s="27">
        <f t="shared" si="117"/>
        <v>9999</v>
      </c>
      <c r="AL1100" s="27">
        <f t="shared" si="118"/>
        <v>9999</v>
      </c>
      <c r="AM1100" s="27">
        <f t="shared" si="119"/>
        <v>9999</v>
      </c>
    </row>
    <row r="1101" spans="1:39" ht="35.1" customHeight="1">
      <c r="A1101" s="119" t="s">
        <v>1506</v>
      </c>
      <c r="B1101" s="119" t="s">
        <v>5456</v>
      </c>
      <c r="C1101" s="119" t="s">
        <v>5288</v>
      </c>
      <c r="D1101" s="119" t="s">
        <v>19</v>
      </c>
      <c r="E1101" s="119" t="s">
        <v>12</v>
      </c>
      <c r="F1101" s="121">
        <v>4</v>
      </c>
      <c r="G1101" s="121">
        <v>2</v>
      </c>
      <c r="H1101" s="121">
        <v>0</v>
      </c>
      <c r="I1101" s="119" t="s">
        <v>5288</v>
      </c>
      <c r="J1101" s="119"/>
      <c r="K1101" s="119" t="s">
        <v>5457</v>
      </c>
      <c r="L1101" s="119"/>
      <c r="M1101" s="119" t="s">
        <v>5288</v>
      </c>
      <c r="N1101" s="119"/>
      <c r="O1101" s="119"/>
      <c r="P1101" s="119"/>
      <c r="AF1101" s="27">
        <f t="shared" si="112"/>
        <v>0</v>
      </c>
      <c r="AG1101" s="27">
        <f t="shared" si="113"/>
        <v>0</v>
      </c>
      <c r="AH1101" s="27">
        <f t="shared" si="114"/>
        <v>0</v>
      </c>
      <c r="AI1101" s="27">
        <f t="shared" si="115"/>
        <v>0</v>
      </c>
      <c r="AJ1101" s="27">
        <f t="shared" si="116"/>
        <v>9999</v>
      </c>
      <c r="AK1101" s="27">
        <f t="shared" si="117"/>
        <v>9999</v>
      </c>
      <c r="AL1101" s="27">
        <f t="shared" si="118"/>
        <v>9999</v>
      </c>
      <c r="AM1101" s="27">
        <f t="shared" si="119"/>
        <v>9999</v>
      </c>
    </row>
    <row r="1102" spans="1:39" ht="35.1" customHeight="1">
      <c r="A1102" s="119" t="s">
        <v>1506</v>
      </c>
      <c r="B1102" s="119" t="s">
        <v>5458</v>
      </c>
      <c r="C1102" s="119" t="s">
        <v>5459</v>
      </c>
      <c r="D1102" s="119" t="s">
        <v>19</v>
      </c>
      <c r="E1102" s="119" t="s">
        <v>3571</v>
      </c>
      <c r="F1102" s="121">
        <v>5</v>
      </c>
      <c r="G1102" s="121">
        <v>0</v>
      </c>
      <c r="H1102" s="121">
        <v>0</v>
      </c>
      <c r="I1102" s="119"/>
      <c r="J1102" s="119"/>
      <c r="K1102" s="119"/>
      <c r="L1102" s="119"/>
      <c r="M1102" s="119"/>
      <c r="N1102" s="119"/>
      <c r="O1102" s="119"/>
      <c r="P1102" s="119"/>
      <c r="AF1102" s="27">
        <f t="shared" si="112"/>
        <v>0</v>
      </c>
      <c r="AG1102" s="27">
        <f t="shared" si="113"/>
        <v>0</v>
      </c>
      <c r="AH1102" s="27">
        <f t="shared" si="114"/>
        <v>0</v>
      </c>
      <c r="AI1102" s="27">
        <f t="shared" si="115"/>
        <v>0</v>
      </c>
      <c r="AJ1102" s="27">
        <f t="shared" si="116"/>
        <v>9999</v>
      </c>
      <c r="AK1102" s="27">
        <f t="shared" si="117"/>
        <v>9999</v>
      </c>
      <c r="AL1102" s="27">
        <f t="shared" si="118"/>
        <v>9999</v>
      </c>
      <c r="AM1102" s="27">
        <f t="shared" si="119"/>
        <v>9999</v>
      </c>
    </row>
    <row r="1103" spans="1:39" ht="35.1" customHeight="1">
      <c r="A1103" s="119" t="s">
        <v>1506</v>
      </c>
      <c r="B1103" s="119" t="s">
        <v>5460</v>
      </c>
      <c r="C1103" s="119" t="s">
        <v>1515</v>
      </c>
      <c r="D1103" s="119" t="s">
        <v>14</v>
      </c>
      <c r="E1103" s="119" t="s">
        <v>12</v>
      </c>
      <c r="F1103" s="121">
        <v>1</v>
      </c>
      <c r="G1103" s="121">
        <v>0</v>
      </c>
      <c r="H1103" s="121">
        <v>3</v>
      </c>
      <c r="I1103" s="119"/>
      <c r="J1103" s="119" t="s">
        <v>1515</v>
      </c>
      <c r="K1103" s="119"/>
      <c r="L1103" s="119" t="s">
        <v>5461</v>
      </c>
      <c r="M1103" s="119" t="s">
        <v>1515</v>
      </c>
      <c r="N1103" s="119" t="s">
        <v>5462</v>
      </c>
      <c r="O1103" s="119"/>
      <c r="P1103" s="119"/>
      <c r="AF1103" s="27">
        <f t="shared" si="112"/>
        <v>0</v>
      </c>
      <c r="AG1103" s="27">
        <f t="shared" si="113"/>
        <v>0</v>
      </c>
      <c r="AH1103" s="27">
        <f t="shared" si="114"/>
        <v>0</v>
      </c>
      <c r="AI1103" s="27">
        <f t="shared" si="115"/>
        <v>0</v>
      </c>
      <c r="AJ1103" s="27">
        <f t="shared" si="116"/>
        <v>9999</v>
      </c>
      <c r="AK1103" s="27">
        <f t="shared" si="117"/>
        <v>9999</v>
      </c>
      <c r="AL1103" s="27">
        <f t="shared" si="118"/>
        <v>9999</v>
      </c>
      <c r="AM1103" s="27">
        <f t="shared" si="119"/>
        <v>9999</v>
      </c>
    </row>
    <row r="1104" spans="1:39" ht="35.1" customHeight="1">
      <c r="A1104" s="119" t="s">
        <v>1506</v>
      </c>
      <c r="B1104" s="119" t="s">
        <v>5463</v>
      </c>
      <c r="C1104" s="119" t="s">
        <v>13</v>
      </c>
      <c r="D1104" s="119" t="s">
        <v>14</v>
      </c>
      <c r="E1104" s="119" t="s">
        <v>12</v>
      </c>
      <c r="F1104" s="121">
        <v>2</v>
      </c>
      <c r="G1104" s="121">
        <v>0</v>
      </c>
      <c r="H1104" s="121">
        <v>3</v>
      </c>
      <c r="I1104" s="119"/>
      <c r="J1104" s="119" t="s">
        <v>13</v>
      </c>
      <c r="K1104" s="119"/>
      <c r="L1104" s="119" t="s">
        <v>4935</v>
      </c>
      <c r="M1104" s="119" t="s">
        <v>13</v>
      </c>
      <c r="N1104" s="119" t="s">
        <v>4225</v>
      </c>
      <c r="O1104" s="119"/>
      <c r="P1104" s="119"/>
      <c r="AF1104" s="27">
        <f t="shared" si="112"/>
        <v>0</v>
      </c>
      <c r="AG1104" s="27">
        <f t="shared" si="113"/>
        <v>0</v>
      </c>
      <c r="AH1104" s="27">
        <f t="shared" si="114"/>
        <v>0</v>
      </c>
      <c r="AI1104" s="27">
        <f t="shared" si="115"/>
        <v>0</v>
      </c>
      <c r="AJ1104" s="27">
        <f t="shared" si="116"/>
        <v>9999</v>
      </c>
      <c r="AK1104" s="27">
        <f t="shared" si="117"/>
        <v>9999</v>
      </c>
      <c r="AL1104" s="27">
        <f t="shared" si="118"/>
        <v>9999</v>
      </c>
      <c r="AM1104" s="27">
        <f t="shared" si="119"/>
        <v>9999</v>
      </c>
    </row>
    <row r="1105" spans="1:39" ht="35.1" customHeight="1">
      <c r="A1105" s="119" t="s">
        <v>1506</v>
      </c>
      <c r="B1105" s="119" t="s">
        <v>5464</v>
      </c>
      <c r="C1105" s="119" t="s">
        <v>1206</v>
      </c>
      <c r="D1105" s="119" t="s">
        <v>14</v>
      </c>
      <c r="E1105" s="119" t="s">
        <v>12</v>
      </c>
      <c r="F1105" s="121">
        <v>3</v>
      </c>
      <c r="G1105" s="121">
        <v>0</v>
      </c>
      <c r="H1105" s="121">
        <v>2</v>
      </c>
      <c r="I1105" s="119"/>
      <c r="J1105" s="119" t="s">
        <v>1206</v>
      </c>
      <c r="K1105" s="119"/>
      <c r="L1105" s="119" t="s">
        <v>5465</v>
      </c>
      <c r="M1105" s="119" t="s">
        <v>1206</v>
      </c>
      <c r="N1105" s="119"/>
      <c r="O1105" s="119"/>
      <c r="P1105" s="119"/>
      <c r="AF1105" s="27">
        <f t="shared" si="112"/>
        <v>0</v>
      </c>
      <c r="AG1105" s="27">
        <f t="shared" si="113"/>
        <v>0</v>
      </c>
      <c r="AH1105" s="27">
        <f t="shared" si="114"/>
        <v>0</v>
      </c>
      <c r="AI1105" s="27">
        <f t="shared" si="115"/>
        <v>0</v>
      </c>
      <c r="AJ1105" s="27">
        <f t="shared" si="116"/>
        <v>9999</v>
      </c>
      <c r="AK1105" s="27">
        <f t="shared" si="117"/>
        <v>9999</v>
      </c>
      <c r="AL1105" s="27">
        <f t="shared" si="118"/>
        <v>9999</v>
      </c>
      <c r="AM1105" s="27">
        <f t="shared" si="119"/>
        <v>9999</v>
      </c>
    </row>
    <row r="1106" spans="1:39" ht="35.1" customHeight="1">
      <c r="A1106" s="119" t="s">
        <v>1506</v>
      </c>
      <c r="B1106" s="119" t="s">
        <v>5466</v>
      </c>
      <c r="C1106" s="119" t="s">
        <v>16</v>
      </c>
      <c r="D1106" s="119" t="s">
        <v>14</v>
      </c>
      <c r="E1106" s="119" t="s">
        <v>12</v>
      </c>
      <c r="F1106" s="121">
        <v>4</v>
      </c>
      <c r="G1106" s="121">
        <v>0</v>
      </c>
      <c r="H1106" s="121">
        <v>2</v>
      </c>
      <c r="I1106" s="119"/>
      <c r="J1106" s="119" t="s">
        <v>16</v>
      </c>
      <c r="K1106" s="119"/>
      <c r="L1106" s="119" t="s">
        <v>5467</v>
      </c>
      <c r="M1106" s="119" t="s">
        <v>16</v>
      </c>
      <c r="N1106" s="119"/>
      <c r="O1106" s="119"/>
      <c r="P1106" s="119"/>
      <c r="AF1106" s="27">
        <f t="shared" si="112"/>
        <v>0</v>
      </c>
      <c r="AG1106" s="27">
        <f t="shared" si="113"/>
        <v>0</v>
      </c>
      <c r="AH1106" s="27">
        <f t="shared" si="114"/>
        <v>0</v>
      </c>
      <c r="AI1106" s="27">
        <f t="shared" si="115"/>
        <v>0</v>
      </c>
      <c r="AJ1106" s="27">
        <f t="shared" si="116"/>
        <v>9999</v>
      </c>
      <c r="AK1106" s="27">
        <f t="shared" si="117"/>
        <v>9999</v>
      </c>
      <c r="AL1106" s="27">
        <f t="shared" si="118"/>
        <v>9999</v>
      </c>
      <c r="AM1106" s="27">
        <f t="shared" si="119"/>
        <v>9999</v>
      </c>
    </row>
    <row r="1107" spans="1:39" ht="35.1" customHeight="1">
      <c r="A1107" s="119" t="s">
        <v>1506</v>
      </c>
      <c r="B1107" s="119" t="s">
        <v>5468</v>
      </c>
      <c r="C1107" s="119" t="s">
        <v>5469</v>
      </c>
      <c r="D1107" s="119" t="s">
        <v>14</v>
      </c>
      <c r="E1107" s="119" t="s">
        <v>3571</v>
      </c>
      <c r="F1107" s="121">
        <v>5</v>
      </c>
      <c r="G1107" s="121">
        <v>0</v>
      </c>
      <c r="H1107" s="121">
        <v>0</v>
      </c>
      <c r="I1107" s="119"/>
      <c r="J1107" s="119"/>
      <c r="K1107" s="119"/>
      <c r="L1107" s="119"/>
      <c r="M1107" s="119"/>
      <c r="N1107" s="119"/>
      <c r="O1107" s="119"/>
      <c r="P1107" s="119"/>
      <c r="AF1107" s="27">
        <f t="shared" si="112"/>
        <v>0</v>
      </c>
      <c r="AG1107" s="27">
        <f t="shared" si="113"/>
        <v>0</v>
      </c>
      <c r="AH1107" s="27">
        <f t="shared" si="114"/>
        <v>0</v>
      </c>
      <c r="AI1107" s="27">
        <f t="shared" si="115"/>
        <v>0</v>
      </c>
      <c r="AJ1107" s="27">
        <f t="shared" si="116"/>
        <v>9999</v>
      </c>
      <c r="AK1107" s="27">
        <f t="shared" si="117"/>
        <v>9999</v>
      </c>
      <c r="AL1107" s="27">
        <f t="shared" si="118"/>
        <v>9999</v>
      </c>
      <c r="AM1107" s="27">
        <f t="shared" si="119"/>
        <v>9999</v>
      </c>
    </row>
    <row r="1108" spans="1:39" ht="35.1" customHeight="1">
      <c r="A1108" s="119" t="s">
        <v>1518</v>
      </c>
      <c r="B1108" s="119" t="s">
        <v>5470</v>
      </c>
      <c r="C1108" s="119" t="s">
        <v>1391</v>
      </c>
      <c r="D1108" s="119" t="s">
        <v>19</v>
      </c>
      <c r="E1108" s="119" t="s">
        <v>12</v>
      </c>
      <c r="F1108" s="121">
        <v>1</v>
      </c>
      <c r="G1108" s="121">
        <v>3</v>
      </c>
      <c r="H1108" s="121">
        <v>0</v>
      </c>
      <c r="I1108" s="119" t="s">
        <v>1391</v>
      </c>
      <c r="J1108" s="119"/>
      <c r="K1108" s="119" t="s">
        <v>5471</v>
      </c>
      <c r="L1108" s="119"/>
      <c r="M1108" s="119" t="s">
        <v>1391</v>
      </c>
      <c r="N1108" s="119" t="s">
        <v>5256</v>
      </c>
      <c r="O1108" s="119" t="s">
        <v>5257</v>
      </c>
      <c r="P1108" s="119" t="s">
        <v>5258</v>
      </c>
      <c r="AF1108" s="27">
        <f t="shared" si="112"/>
        <v>0</v>
      </c>
      <c r="AG1108" s="27">
        <f t="shared" si="113"/>
        <v>0</v>
      </c>
      <c r="AH1108" s="27">
        <f t="shared" si="114"/>
        <v>0</v>
      </c>
      <c r="AI1108" s="27">
        <f t="shared" si="115"/>
        <v>0</v>
      </c>
      <c r="AJ1108" s="27">
        <f t="shared" si="116"/>
        <v>9999</v>
      </c>
      <c r="AK1108" s="27">
        <f t="shared" si="117"/>
        <v>9999</v>
      </c>
      <c r="AL1108" s="27">
        <f t="shared" si="118"/>
        <v>9999</v>
      </c>
      <c r="AM1108" s="27">
        <f t="shared" si="119"/>
        <v>9999</v>
      </c>
    </row>
    <row r="1109" spans="1:39" ht="35.1" customHeight="1">
      <c r="A1109" s="119" t="s">
        <v>1518</v>
      </c>
      <c r="B1109" s="119" t="s">
        <v>5472</v>
      </c>
      <c r="C1109" s="119" t="s">
        <v>924</v>
      </c>
      <c r="D1109" s="119" t="s">
        <v>19</v>
      </c>
      <c r="E1109" s="119" t="s">
        <v>12</v>
      </c>
      <c r="F1109" s="121">
        <v>2</v>
      </c>
      <c r="G1109" s="121">
        <v>3</v>
      </c>
      <c r="H1109" s="121">
        <v>0</v>
      </c>
      <c r="I1109" s="119" t="s">
        <v>924</v>
      </c>
      <c r="J1109" s="119"/>
      <c r="K1109" s="119" t="s">
        <v>4447</v>
      </c>
      <c r="L1109" s="119"/>
      <c r="M1109" s="119" t="s">
        <v>924</v>
      </c>
      <c r="N1109" s="119" t="s">
        <v>651</v>
      </c>
      <c r="O1109" s="119"/>
      <c r="P1109" s="119"/>
      <c r="AF1109" s="27">
        <f t="shared" si="112"/>
        <v>0</v>
      </c>
      <c r="AG1109" s="27">
        <f t="shared" si="113"/>
        <v>0</v>
      </c>
      <c r="AH1109" s="27">
        <f t="shared" si="114"/>
        <v>0</v>
      </c>
      <c r="AI1109" s="27">
        <f t="shared" si="115"/>
        <v>0</v>
      </c>
      <c r="AJ1109" s="27">
        <f t="shared" si="116"/>
        <v>9999</v>
      </c>
      <c r="AK1109" s="27">
        <f t="shared" si="117"/>
        <v>9999</v>
      </c>
      <c r="AL1109" s="27">
        <f t="shared" si="118"/>
        <v>9999</v>
      </c>
      <c r="AM1109" s="27">
        <f t="shared" si="119"/>
        <v>9999</v>
      </c>
    </row>
    <row r="1110" spans="1:39" ht="35.1" customHeight="1">
      <c r="A1110" s="119" t="s">
        <v>1518</v>
      </c>
      <c r="B1110" s="119" t="s">
        <v>5473</v>
      </c>
      <c r="C1110" s="119" t="s">
        <v>67</v>
      </c>
      <c r="D1110" s="119" t="s">
        <v>19</v>
      </c>
      <c r="E1110" s="119" t="s">
        <v>12</v>
      </c>
      <c r="F1110" s="121">
        <v>3</v>
      </c>
      <c r="G1110" s="121">
        <v>2</v>
      </c>
      <c r="H1110" s="121">
        <v>0</v>
      </c>
      <c r="I1110" s="119" t="s">
        <v>67</v>
      </c>
      <c r="J1110" s="119"/>
      <c r="K1110" s="119" t="s">
        <v>4239</v>
      </c>
      <c r="L1110" s="119"/>
      <c r="M1110" s="119" t="s">
        <v>67</v>
      </c>
      <c r="N1110" s="119"/>
      <c r="O1110" s="119"/>
      <c r="P1110" s="119"/>
      <c r="AF1110" s="27">
        <f t="shared" si="112"/>
        <v>0</v>
      </c>
      <c r="AG1110" s="27">
        <f t="shared" si="113"/>
        <v>0</v>
      </c>
      <c r="AH1110" s="27">
        <f t="shared" si="114"/>
        <v>0</v>
      </c>
      <c r="AI1110" s="27">
        <f t="shared" si="115"/>
        <v>0</v>
      </c>
      <c r="AJ1110" s="27">
        <f t="shared" si="116"/>
        <v>9999</v>
      </c>
      <c r="AK1110" s="27">
        <f t="shared" si="117"/>
        <v>9999</v>
      </c>
      <c r="AL1110" s="27">
        <f t="shared" si="118"/>
        <v>9999</v>
      </c>
      <c r="AM1110" s="27">
        <f t="shared" si="119"/>
        <v>9999</v>
      </c>
    </row>
    <row r="1111" spans="1:39" ht="35.1" customHeight="1">
      <c r="A1111" s="119" t="s">
        <v>1518</v>
      </c>
      <c r="B1111" s="119" t="s">
        <v>5474</v>
      </c>
      <c r="C1111" s="119" t="s">
        <v>1131</v>
      </c>
      <c r="D1111" s="119" t="s">
        <v>19</v>
      </c>
      <c r="E1111" s="119" t="s">
        <v>12</v>
      </c>
      <c r="F1111" s="121">
        <v>4</v>
      </c>
      <c r="G1111" s="121">
        <v>2</v>
      </c>
      <c r="H1111" s="121">
        <v>0</v>
      </c>
      <c r="I1111" s="119" t="s">
        <v>1131</v>
      </c>
      <c r="J1111" s="119"/>
      <c r="K1111" s="119" t="s">
        <v>3973</v>
      </c>
      <c r="L1111" s="119"/>
      <c r="M1111" s="119" t="s">
        <v>1131</v>
      </c>
      <c r="N1111" s="119"/>
      <c r="O1111" s="119"/>
      <c r="P1111" s="119"/>
      <c r="AF1111" s="27">
        <f t="shared" si="112"/>
        <v>0</v>
      </c>
      <c r="AG1111" s="27">
        <f t="shared" si="113"/>
        <v>0</v>
      </c>
      <c r="AH1111" s="27">
        <f t="shared" si="114"/>
        <v>0</v>
      </c>
      <c r="AI1111" s="27">
        <f t="shared" si="115"/>
        <v>0</v>
      </c>
      <c r="AJ1111" s="27">
        <f t="shared" si="116"/>
        <v>9999</v>
      </c>
      <c r="AK1111" s="27">
        <f t="shared" si="117"/>
        <v>9999</v>
      </c>
      <c r="AL1111" s="27">
        <f t="shared" si="118"/>
        <v>9999</v>
      </c>
      <c r="AM1111" s="27">
        <f t="shared" si="119"/>
        <v>9999</v>
      </c>
    </row>
    <row r="1112" spans="1:39" ht="35.1" customHeight="1">
      <c r="A1112" s="119" t="s">
        <v>1518</v>
      </c>
      <c r="B1112" s="119" t="s">
        <v>5475</v>
      </c>
      <c r="C1112" s="119" t="s">
        <v>5476</v>
      </c>
      <c r="D1112" s="119" t="s">
        <v>19</v>
      </c>
      <c r="E1112" s="119" t="s">
        <v>3571</v>
      </c>
      <c r="F1112" s="121">
        <v>5</v>
      </c>
      <c r="G1112" s="121">
        <v>0</v>
      </c>
      <c r="H1112" s="121">
        <v>0</v>
      </c>
      <c r="I1112" s="119"/>
      <c r="J1112" s="119"/>
      <c r="K1112" s="119"/>
      <c r="L1112" s="119"/>
      <c r="M1112" s="119"/>
      <c r="N1112" s="119"/>
      <c r="O1112" s="119"/>
      <c r="P1112" s="119"/>
      <c r="AF1112" s="27">
        <f t="shared" si="112"/>
        <v>0</v>
      </c>
      <c r="AG1112" s="27">
        <f t="shared" si="113"/>
        <v>0</v>
      </c>
      <c r="AH1112" s="27">
        <f t="shared" si="114"/>
        <v>0</v>
      </c>
      <c r="AI1112" s="27">
        <f t="shared" si="115"/>
        <v>0</v>
      </c>
      <c r="AJ1112" s="27">
        <f t="shared" si="116"/>
        <v>9999</v>
      </c>
      <c r="AK1112" s="27">
        <f t="shared" si="117"/>
        <v>9999</v>
      </c>
      <c r="AL1112" s="27">
        <f t="shared" si="118"/>
        <v>9999</v>
      </c>
      <c r="AM1112" s="27">
        <f t="shared" si="119"/>
        <v>9999</v>
      </c>
    </row>
    <row r="1113" spans="1:39" ht="35.1" customHeight="1">
      <c r="A1113" s="119" t="s">
        <v>1518</v>
      </c>
      <c r="B1113" s="119" t="s">
        <v>5477</v>
      </c>
      <c r="C1113" s="119" t="s">
        <v>1527</v>
      </c>
      <c r="D1113" s="119" t="s">
        <v>14</v>
      </c>
      <c r="E1113" s="119" t="s">
        <v>12</v>
      </c>
      <c r="F1113" s="121">
        <v>1</v>
      </c>
      <c r="G1113" s="121">
        <v>0</v>
      </c>
      <c r="H1113" s="121">
        <v>3</v>
      </c>
      <c r="I1113" s="119"/>
      <c r="J1113" s="119" t="s">
        <v>1527</v>
      </c>
      <c r="K1113" s="119"/>
      <c r="L1113" s="119" t="s">
        <v>5478</v>
      </c>
      <c r="M1113" s="119" t="s">
        <v>1527</v>
      </c>
      <c r="N1113" s="119" t="s">
        <v>5479</v>
      </c>
      <c r="O1113" s="119"/>
      <c r="P1113" s="119"/>
      <c r="AF1113" s="27">
        <f t="shared" si="112"/>
        <v>0</v>
      </c>
      <c r="AG1113" s="27">
        <f t="shared" si="113"/>
        <v>0</v>
      </c>
      <c r="AH1113" s="27">
        <f t="shared" si="114"/>
        <v>0</v>
      </c>
      <c r="AI1113" s="27">
        <f t="shared" si="115"/>
        <v>0</v>
      </c>
      <c r="AJ1113" s="27">
        <f t="shared" si="116"/>
        <v>9999</v>
      </c>
      <c r="AK1113" s="27">
        <f t="shared" si="117"/>
        <v>9999</v>
      </c>
      <c r="AL1113" s="27">
        <f t="shared" si="118"/>
        <v>9999</v>
      </c>
      <c r="AM1113" s="27">
        <f t="shared" si="119"/>
        <v>9999</v>
      </c>
    </row>
    <row r="1114" spans="1:39" ht="35.1" customHeight="1">
      <c r="A1114" s="119" t="s">
        <v>1518</v>
      </c>
      <c r="B1114" s="119" t="s">
        <v>5480</v>
      </c>
      <c r="C1114" s="119" t="s">
        <v>427</v>
      </c>
      <c r="D1114" s="119" t="s">
        <v>14</v>
      </c>
      <c r="E1114" s="119" t="s">
        <v>12</v>
      </c>
      <c r="F1114" s="121">
        <v>2</v>
      </c>
      <c r="G1114" s="121">
        <v>0</v>
      </c>
      <c r="H1114" s="121">
        <v>3</v>
      </c>
      <c r="I1114" s="119"/>
      <c r="J1114" s="119" t="s">
        <v>427</v>
      </c>
      <c r="K1114" s="119"/>
      <c r="L1114" s="119" t="s">
        <v>3628</v>
      </c>
      <c r="M1114" s="119" t="s">
        <v>427</v>
      </c>
      <c r="N1114" s="119"/>
      <c r="O1114" s="119"/>
      <c r="P1114" s="119"/>
      <c r="AF1114" s="27">
        <f t="shared" si="112"/>
        <v>0</v>
      </c>
      <c r="AG1114" s="27">
        <f t="shared" si="113"/>
        <v>0</v>
      </c>
      <c r="AH1114" s="27">
        <f t="shared" si="114"/>
        <v>0</v>
      </c>
      <c r="AI1114" s="27">
        <f t="shared" si="115"/>
        <v>0</v>
      </c>
      <c r="AJ1114" s="27">
        <f t="shared" si="116"/>
        <v>9999</v>
      </c>
      <c r="AK1114" s="27">
        <f t="shared" si="117"/>
        <v>9999</v>
      </c>
      <c r="AL1114" s="27">
        <f t="shared" si="118"/>
        <v>9999</v>
      </c>
      <c r="AM1114" s="27">
        <f t="shared" si="119"/>
        <v>9999</v>
      </c>
    </row>
    <row r="1115" spans="1:39" ht="35.1" customHeight="1">
      <c r="A1115" s="119" t="s">
        <v>1518</v>
      </c>
      <c r="B1115" s="119" t="s">
        <v>5481</v>
      </c>
      <c r="C1115" s="119" t="s">
        <v>507</v>
      </c>
      <c r="D1115" s="119" t="s">
        <v>14</v>
      </c>
      <c r="E1115" s="119" t="s">
        <v>12</v>
      </c>
      <c r="F1115" s="121">
        <v>3</v>
      </c>
      <c r="G1115" s="121">
        <v>0</v>
      </c>
      <c r="H1115" s="121">
        <v>2</v>
      </c>
      <c r="I1115" s="119"/>
      <c r="J1115" s="119" t="s">
        <v>507</v>
      </c>
      <c r="K1115" s="119"/>
      <c r="L1115" s="119" t="s">
        <v>3756</v>
      </c>
      <c r="M1115" s="119" t="s">
        <v>507</v>
      </c>
      <c r="N1115" s="119"/>
      <c r="O1115" s="119"/>
      <c r="P1115" s="119"/>
      <c r="AF1115" s="27">
        <f t="shared" si="112"/>
        <v>0</v>
      </c>
      <c r="AG1115" s="27">
        <f t="shared" si="113"/>
        <v>0</v>
      </c>
      <c r="AH1115" s="27">
        <f t="shared" si="114"/>
        <v>0</v>
      </c>
      <c r="AI1115" s="27">
        <f t="shared" si="115"/>
        <v>0</v>
      </c>
      <c r="AJ1115" s="27">
        <f t="shared" si="116"/>
        <v>9999</v>
      </c>
      <c r="AK1115" s="27">
        <f t="shared" si="117"/>
        <v>9999</v>
      </c>
      <c r="AL1115" s="27">
        <f t="shared" si="118"/>
        <v>9999</v>
      </c>
      <c r="AM1115" s="27">
        <f t="shared" si="119"/>
        <v>9999</v>
      </c>
    </row>
    <row r="1116" spans="1:39" ht="35.1" customHeight="1">
      <c r="A1116" s="119" t="s">
        <v>1518</v>
      </c>
      <c r="B1116" s="119" t="s">
        <v>5482</v>
      </c>
      <c r="C1116" s="119" t="s">
        <v>1504</v>
      </c>
      <c r="D1116" s="119" t="s">
        <v>14</v>
      </c>
      <c r="E1116" s="119" t="s">
        <v>12</v>
      </c>
      <c r="F1116" s="121">
        <v>4</v>
      </c>
      <c r="G1116" s="121">
        <v>0</v>
      </c>
      <c r="H1116" s="121">
        <v>2</v>
      </c>
      <c r="I1116" s="119"/>
      <c r="J1116" s="119" t="s">
        <v>1504</v>
      </c>
      <c r="K1116" s="119"/>
      <c r="L1116" s="119" t="s">
        <v>5483</v>
      </c>
      <c r="M1116" s="119" t="s">
        <v>1504</v>
      </c>
      <c r="N1116" s="119"/>
      <c r="O1116" s="119"/>
      <c r="P1116" s="119"/>
      <c r="AF1116" s="27">
        <f t="shared" si="112"/>
        <v>0</v>
      </c>
      <c r="AG1116" s="27">
        <f t="shared" si="113"/>
        <v>0</v>
      </c>
      <c r="AH1116" s="27">
        <f t="shared" si="114"/>
        <v>0</v>
      </c>
      <c r="AI1116" s="27">
        <f t="shared" si="115"/>
        <v>0</v>
      </c>
      <c r="AJ1116" s="27">
        <f t="shared" si="116"/>
        <v>9999</v>
      </c>
      <c r="AK1116" s="27">
        <f t="shared" si="117"/>
        <v>9999</v>
      </c>
      <c r="AL1116" s="27">
        <f t="shared" si="118"/>
        <v>9999</v>
      </c>
      <c r="AM1116" s="27">
        <f t="shared" si="119"/>
        <v>9999</v>
      </c>
    </row>
    <row r="1117" spans="1:39" ht="35.1" customHeight="1">
      <c r="A1117" s="119" t="s">
        <v>1518</v>
      </c>
      <c r="B1117" s="119" t="s">
        <v>5484</v>
      </c>
      <c r="C1117" s="119" t="s">
        <v>5485</v>
      </c>
      <c r="D1117" s="119" t="s">
        <v>14</v>
      </c>
      <c r="E1117" s="119" t="s">
        <v>3571</v>
      </c>
      <c r="F1117" s="121">
        <v>5</v>
      </c>
      <c r="G1117" s="121">
        <v>0</v>
      </c>
      <c r="H1117" s="121">
        <v>0</v>
      </c>
      <c r="I1117" s="119"/>
      <c r="J1117" s="119"/>
      <c r="K1117" s="119"/>
      <c r="L1117" s="119"/>
      <c r="M1117" s="119"/>
      <c r="N1117" s="119"/>
      <c r="O1117" s="119"/>
      <c r="P1117" s="119"/>
      <c r="AF1117" s="27">
        <f t="shared" si="112"/>
        <v>0</v>
      </c>
      <c r="AG1117" s="27">
        <f t="shared" si="113"/>
        <v>0</v>
      </c>
      <c r="AH1117" s="27">
        <f t="shared" si="114"/>
        <v>0</v>
      </c>
      <c r="AI1117" s="27">
        <f t="shared" si="115"/>
        <v>0</v>
      </c>
      <c r="AJ1117" s="27">
        <f t="shared" si="116"/>
        <v>9999</v>
      </c>
      <c r="AK1117" s="27">
        <f t="shared" si="117"/>
        <v>9999</v>
      </c>
      <c r="AL1117" s="27">
        <f t="shared" si="118"/>
        <v>9999</v>
      </c>
      <c r="AM1117" s="27">
        <f t="shared" si="119"/>
        <v>9999</v>
      </c>
    </row>
    <row r="1118" spans="1:39" ht="35.1" customHeight="1">
      <c r="A1118" s="119" t="s">
        <v>1528</v>
      </c>
      <c r="B1118" s="119" t="s">
        <v>5486</v>
      </c>
      <c r="C1118" s="119" t="s">
        <v>1538</v>
      </c>
      <c r="D1118" s="119" t="s">
        <v>19</v>
      </c>
      <c r="E1118" s="119" t="s">
        <v>12</v>
      </c>
      <c r="F1118" s="121">
        <v>1</v>
      </c>
      <c r="G1118" s="121">
        <v>3</v>
      </c>
      <c r="H1118" s="121">
        <v>0</v>
      </c>
      <c r="I1118" s="119" t="s">
        <v>1538</v>
      </c>
      <c r="J1118" s="119"/>
      <c r="K1118" s="119" t="s">
        <v>5487</v>
      </c>
      <c r="L1118" s="119"/>
      <c r="M1118" s="119" t="s">
        <v>1538</v>
      </c>
      <c r="N1118" s="119" t="s">
        <v>5488</v>
      </c>
      <c r="O1118" s="119"/>
      <c r="P1118" s="119"/>
      <c r="AF1118" s="27">
        <f t="shared" si="112"/>
        <v>0</v>
      </c>
      <c r="AG1118" s="27">
        <f t="shared" si="113"/>
        <v>0</v>
      </c>
      <c r="AH1118" s="27">
        <f t="shared" si="114"/>
        <v>0</v>
      </c>
      <c r="AI1118" s="27">
        <f t="shared" si="115"/>
        <v>0</v>
      </c>
      <c r="AJ1118" s="27">
        <f t="shared" si="116"/>
        <v>9999</v>
      </c>
      <c r="AK1118" s="27">
        <f t="shared" si="117"/>
        <v>9999</v>
      </c>
      <c r="AL1118" s="27">
        <f t="shared" si="118"/>
        <v>9999</v>
      </c>
      <c r="AM1118" s="27">
        <f t="shared" si="119"/>
        <v>9999</v>
      </c>
    </row>
    <row r="1119" spans="1:39" ht="35.1" customHeight="1">
      <c r="A1119" s="119" t="s">
        <v>1528</v>
      </c>
      <c r="B1119" s="119" t="s">
        <v>5489</v>
      </c>
      <c r="C1119" s="119" t="s">
        <v>1539</v>
      </c>
      <c r="D1119" s="119" t="s">
        <v>19</v>
      </c>
      <c r="E1119" s="119" t="s">
        <v>12</v>
      </c>
      <c r="F1119" s="121">
        <v>2</v>
      </c>
      <c r="G1119" s="121">
        <v>3</v>
      </c>
      <c r="H1119" s="121">
        <v>0</v>
      </c>
      <c r="I1119" s="119" t="s">
        <v>1539</v>
      </c>
      <c r="J1119" s="119"/>
      <c r="K1119" s="119" t="s">
        <v>5490</v>
      </c>
      <c r="L1119" s="119"/>
      <c r="M1119" s="119" t="s">
        <v>1539</v>
      </c>
      <c r="N1119" s="119" t="s">
        <v>4735</v>
      </c>
      <c r="O1119" s="119" t="s">
        <v>3658</v>
      </c>
      <c r="P1119" s="119"/>
      <c r="AF1119" s="27">
        <f t="shared" si="112"/>
        <v>0</v>
      </c>
      <c r="AG1119" s="27">
        <f t="shared" si="113"/>
        <v>0</v>
      </c>
      <c r="AH1119" s="27">
        <f t="shared" si="114"/>
        <v>0</v>
      </c>
      <c r="AI1119" s="27">
        <f t="shared" si="115"/>
        <v>0</v>
      </c>
      <c r="AJ1119" s="27">
        <f t="shared" si="116"/>
        <v>9999</v>
      </c>
      <c r="AK1119" s="27">
        <f t="shared" si="117"/>
        <v>9999</v>
      </c>
      <c r="AL1119" s="27">
        <f t="shared" si="118"/>
        <v>9999</v>
      </c>
      <c r="AM1119" s="27">
        <f t="shared" si="119"/>
        <v>9999</v>
      </c>
    </row>
    <row r="1120" spans="1:39" ht="35.1" customHeight="1">
      <c r="A1120" s="119" t="s">
        <v>1528</v>
      </c>
      <c r="B1120" s="119" t="s">
        <v>5491</v>
      </c>
      <c r="C1120" s="119" t="s">
        <v>407</v>
      </c>
      <c r="D1120" s="119" t="s">
        <v>19</v>
      </c>
      <c r="E1120" s="119" t="s">
        <v>12</v>
      </c>
      <c r="F1120" s="121">
        <v>3</v>
      </c>
      <c r="G1120" s="121">
        <v>2</v>
      </c>
      <c r="H1120" s="121">
        <v>0</v>
      </c>
      <c r="I1120" s="119" t="s">
        <v>407</v>
      </c>
      <c r="J1120" s="119"/>
      <c r="K1120" s="119" t="s">
        <v>3575</v>
      </c>
      <c r="L1120" s="119"/>
      <c r="M1120" s="119" t="s">
        <v>407</v>
      </c>
      <c r="N1120" s="119" t="s">
        <v>3576</v>
      </c>
      <c r="O1120" s="119" t="s">
        <v>404</v>
      </c>
      <c r="P1120" s="119" t="s">
        <v>3577</v>
      </c>
      <c r="AF1120" s="27">
        <f t="shared" si="112"/>
        <v>0</v>
      </c>
      <c r="AG1120" s="27">
        <f t="shared" si="113"/>
        <v>0</v>
      </c>
      <c r="AH1120" s="27">
        <f t="shared" si="114"/>
        <v>0</v>
      </c>
      <c r="AI1120" s="27">
        <f t="shared" si="115"/>
        <v>0</v>
      </c>
      <c r="AJ1120" s="27">
        <f t="shared" si="116"/>
        <v>9999</v>
      </c>
      <c r="AK1120" s="27">
        <f t="shared" si="117"/>
        <v>9999</v>
      </c>
      <c r="AL1120" s="27">
        <f t="shared" si="118"/>
        <v>9999</v>
      </c>
      <c r="AM1120" s="27">
        <f t="shared" si="119"/>
        <v>9999</v>
      </c>
    </row>
    <row r="1121" spans="1:39" ht="35.1" customHeight="1">
      <c r="A1121" s="119" t="s">
        <v>1528</v>
      </c>
      <c r="B1121" s="119" t="s">
        <v>5492</v>
      </c>
      <c r="C1121" s="119" t="s">
        <v>5493</v>
      </c>
      <c r="D1121" s="119" t="s">
        <v>19</v>
      </c>
      <c r="E1121" s="119" t="s">
        <v>12</v>
      </c>
      <c r="F1121" s="121">
        <v>4</v>
      </c>
      <c r="G1121" s="121">
        <v>2</v>
      </c>
      <c r="H1121" s="121">
        <v>0</v>
      </c>
      <c r="I1121" s="119" t="s">
        <v>5493</v>
      </c>
      <c r="J1121" s="119"/>
      <c r="K1121" s="119" t="s">
        <v>5494</v>
      </c>
      <c r="L1121" s="119"/>
      <c r="M1121" s="119" t="s">
        <v>5493</v>
      </c>
      <c r="N1121" s="119"/>
      <c r="O1121" s="119"/>
      <c r="P1121" s="119"/>
      <c r="AF1121" s="27">
        <f t="shared" si="112"/>
        <v>0</v>
      </c>
      <c r="AG1121" s="27">
        <f t="shared" si="113"/>
        <v>0</v>
      </c>
      <c r="AH1121" s="27">
        <f t="shared" si="114"/>
        <v>0</v>
      </c>
      <c r="AI1121" s="27">
        <f t="shared" si="115"/>
        <v>0</v>
      </c>
      <c r="AJ1121" s="27">
        <f t="shared" si="116"/>
        <v>9999</v>
      </c>
      <c r="AK1121" s="27">
        <f t="shared" si="117"/>
        <v>9999</v>
      </c>
      <c r="AL1121" s="27">
        <f t="shared" si="118"/>
        <v>9999</v>
      </c>
      <c r="AM1121" s="27">
        <f t="shared" si="119"/>
        <v>9999</v>
      </c>
    </row>
    <row r="1122" spans="1:39" ht="35.1" customHeight="1">
      <c r="A1122" s="119" t="s">
        <v>1528</v>
      </c>
      <c r="B1122" s="119" t="s">
        <v>5495</v>
      </c>
      <c r="C1122" s="119" t="s">
        <v>5496</v>
      </c>
      <c r="D1122" s="119" t="s">
        <v>19</v>
      </c>
      <c r="E1122" s="119" t="s">
        <v>3571</v>
      </c>
      <c r="F1122" s="121">
        <v>5</v>
      </c>
      <c r="G1122" s="121">
        <v>0</v>
      </c>
      <c r="H1122" s="121">
        <v>0</v>
      </c>
      <c r="I1122" s="119"/>
      <c r="J1122" s="119"/>
      <c r="K1122" s="119"/>
      <c r="L1122" s="119"/>
      <c r="M1122" s="119"/>
      <c r="N1122" s="119"/>
      <c r="O1122" s="119"/>
      <c r="P1122" s="119"/>
      <c r="AF1122" s="27">
        <f t="shared" si="112"/>
        <v>0</v>
      </c>
      <c r="AG1122" s="27">
        <f t="shared" si="113"/>
        <v>0</v>
      </c>
      <c r="AH1122" s="27">
        <f t="shared" si="114"/>
        <v>0</v>
      </c>
      <c r="AI1122" s="27">
        <f t="shared" si="115"/>
        <v>0</v>
      </c>
      <c r="AJ1122" s="27">
        <f t="shared" si="116"/>
        <v>9999</v>
      </c>
      <c r="AK1122" s="27">
        <f t="shared" si="117"/>
        <v>9999</v>
      </c>
      <c r="AL1122" s="27">
        <f t="shared" si="118"/>
        <v>9999</v>
      </c>
      <c r="AM1122" s="27">
        <f t="shared" si="119"/>
        <v>9999</v>
      </c>
    </row>
    <row r="1123" spans="1:39" ht="35.1" customHeight="1">
      <c r="A1123" s="119" t="s">
        <v>1528</v>
      </c>
      <c r="B1123" s="119" t="s">
        <v>5497</v>
      </c>
      <c r="C1123" s="119" t="s">
        <v>453</v>
      </c>
      <c r="D1123" s="119" t="s">
        <v>14</v>
      </c>
      <c r="E1123" s="119" t="s">
        <v>12</v>
      </c>
      <c r="F1123" s="121">
        <v>1</v>
      </c>
      <c r="G1123" s="121">
        <v>0</v>
      </c>
      <c r="H1123" s="121">
        <v>3</v>
      </c>
      <c r="I1123" s="119"/>
      <c r="J1123" s="119" t="s">
        <v>453</v>
      </c>
      <c r="K1123" s="119"/>
      <c r="L1123" s="119" t="s">
        <v>3672</v>
      </c>
      <c r="M1123" s="119" t="s">
        <v>453</v>
      </c>
      <c r="N1123" s="119"/>
      <c r="O1123" s="119"/>
      <c r="P1123" s="119"/>
      <c r="AF1123" s="27">
        <f t="shared" si="112"/>
        <v>0</v>
      </c>
      <c r="AG1123" s="27">
        <f t="shared" si="113"/>
        <v>0</v>
      </c>
      <c r="AH1123" s="27">
        <f t="shared" si="114"/>
        <v>0</v>
      </c>
      <c r="AI1123" s="27">
        <f t="shared" si="115"/>
        <v>0</v>
      </c>
      <c r="AJ1123" s="27">
        <f t="shared" si="116"/>
        <v>9999</v>
      </c>
      <c r="AK1123" s="27">
        <f t="shared" si="117"/>
        <v>9999</v>
      </c>
      <c r="AL1123" s="27">
        <f t="shared" si="118"/>
        <v>9999</v>
      </c>
      <c r="AM1123" s="27">
        <f t="shared" si="119"/>
        <v>9999</v>
      </c>
    </row>
    <row r="1124" spans="1:39" ht="35.1" customHeight="1">
      <c r="A1124" s="119" t="s">
        <v>1528</v>
      </c>
      <c r="B1124" s="119" t="s">
        <v>5498</v>
      </c>
      <c r="C1124" s="119" t="s">
        <v>454</v>
      </c>
      <c r="D1124" s="119" t="s">
        <v>14</v>
      </c>
      <c r="E1124" s="119" t="s">
        <v>12</v>
      </c>
      <c r="F1124" s="121">
        <v>2</v>
      </c>
      <c r="G1124" s="121">
        <v>0</v>
      </c>
      <c r="H1124" s="121">
        <v>3</v>
      </c>
      <c r="I1124" s="119"/>
      <c r="J1124" s="119" t="s">
        <v>454</v>
      </c>
      <c r="K1124" s="119"/>
      <c r="L1124" s="119" t="s">
        <v>3674</v>
      </c>
      <c r="M1124" s="119" t="s">
        <v>454</v>
      </c>
      <c r="N1124" s="119"/>
      <c r="O1124" s="119"/>
      <c r="P1124" s="119"/>
      <c r="AF1124" s="27">
        <f t="shared" si="112"/>
        <v>0</v>
      </c>
      <c r="AG1124" s="27">
        <f t="shared" si="113"/>
        <v>0</v>
      </c>
      <c r="AH1124" s="27">
        <f t="shared" si="114"/>
        <v>0</v>
      </c>
      <c r="AI1124" s="27">
        <f t="shared" si="115"/>
        <v>0</v>
      </c>
      <c r="AJ1124" s="27">
        <f t="shared" si="116"/>
        <v>9999</v>
      </c>
      <c r="AK1124" s="27">
        <f t="shared" si="117"/>
        <v>9999</v>
      </c>
      <c r="AL1124" s="27">
        <f t="shared" si="118"/>
        <v>9999</v>
      </c>
      <c r="AM1124" s="27">
        <f t="shared" si="119"/>
        <v>9999</v>
      </c>
    </row>
    <row r="1125" spans="1:39" ht="35.1" customHeight="1">
      <c r="A1125" s="119" t="s">
        <v>1528</v>
      </c>
      <c r="B1125" s="119" t="s">
        <v>5499</v>
      </c>
      <c r="C1125" s="119" t="s">
        <v>402</v>
      </c>
      <c r="D1125" s="119" t="s">
        <v>14</v>
      </c>
      <c r="E1125" s="119" t="s">
        <v>12</v>
      </c>
      <c r="F1125" s="121">
        <v>3</v>
      </c>
      <c r="G1125" s="121">
        <v>0</v>
      </c>
      <c r="H1125" s="121">
        <v>2</v>
      </c>
      <c r="I1125" s="119"/>
      <c r="J1125" s="119" t="s">
        <v>402</v>
      </c>
      <c r="K1125" s="119"/>
      <c r="L1125" s="119" t="s">
        <v>3586</v>
      </c>
      <c r="M1125" s="119" t="s">
        <v>402</v>
      </c>
      <c r="N1125" s="119"/>
      <c r="O1125" s="119"/>
      <c r="P1125" s="119"/>
      <c r="AF1125" s="27">
        <f t="shared" si="112"/>
        <v>0</v>
      </c>
      <c r="AG1125" s="27">
        <f t="shared" si="113"/>
        <v>0</v>
      </c>
      <c r="AH1125" s="27">
        <f t="shared" si="114"/>
        <v>0</v>
      </c>
      <c r="AI1125" s="27">
        <f t="shared" si="115"/>
        <v>0</v>
      </c>
      <c r="AJ1125" s="27">
        <f t="shared" si="116"/>
        <v>9999</v>
      </c>
      <c r="AK1125" s="27">
        <f t="shared" si="117"/>
        <v>9999</v>
      </c>
      <c r="AL1125" s="27">
        <f t="shared" si="118"/>
        <v>9999</v>
      </c>
      <c r="AM1125" s="27">
        <f t="shared" si="119"/>
        <v>9999</v>
      </c>
    </row>
    <row r="1126" spans="1:39" ht="35.1" customHeight="1">
      <c r="A1126" s="119" t="s">
        <v>1528</v>
      </c>
      <c r="B1126" s="119" t="s">
        <v>5500</v>
      </c>
      <c r="C1126" s="119" t="s">
        <v>1537</v>
      </c>
      <c r="D1126" s="119" t="s">
        <v>14</v>
      </c>
      <c r="E1126" s="119" t="s">
        <v>12</v>
      </c>
      <c r="F1126" s="121">
        <v>4</v>
      </c>
      <c r="G1126" s="121">
        <v>0</v>
      </c>
      <c r="H1126" s="121">
        <v>2</v>
      </c>
      <c r="I1126" s="119"/>
      <c r="J1126" s="119" t="s">
        <v>1537</v>
      </c>
      <c r="K1126" s="119"/>
      <c r="L1126" s="119" t="s">
        <v>5501</v>
      </c>
      <c r="M1126" s="119" t="s">
        <v>1537</v>
      </c>
      <c r="N1126" s="119"/>
      <c r="O1126" s="119"/>
      <c r="P1126" s="119"/>
      <c r="AF1126" s="27">
        <f t="shared" si="112"/>
        <v>0</v>
      </c>
      <c r="AG1126" s="27">
        <f t="shared" si="113"/>
        <v>0</v>
      </c>
      <c r="AH1126" s="27">
        <f t="shared" si="114"/>
        <v>0</v>
      </c>
      <c r="AI1126" s="27">
        <f t="shared" si="115"/>
        <v>0</v>
      </c>
      <c r="AJ1126" s="27">
        <f t="shared" si="116"/>
        <v>9999</v>
      </c>
      <c r="AK1126" s="27">
        <f t="shared" si="117"/>
        <v>9999</v>
      </c>
      <c r="AL1126" s="27">
        <f t="shared" si="118"/>
        <v>9999</v>
      </c>
      <c r="AM1126" s="27">
        <f t="shared" si="119"/>
        <v>9999</v>
      </c>
    </row>
    <row r="1127" spans="1:39" ht="35.1" customHeight="1">
      <c r="A1127" s="119" t="s">
        <v>1528</v>
      </c>
      <c r="B1127" s="119" t="s">
        <v>5502</v>
      </c>
      <c r="C1127" s="119" t="s">
        <v>5503</v>
      </c>
      <c r="D1127" s="119" t="s">
        <v>14</v>
      </c>
      <c r="E1127" s="119" t="s">
        <v>3571</v>
      </c>
      <c r="F1127" s="121">
        <v>5</v>
      </c>
      <c r="G1127" s="121">
        <v>0</v>
      </c>
      <c r="H1127" s="121">
        <v>0</v>
      </c>
      <c r="I1127" s="119"/>
      <c r="J1127" s="119"/>
      <c r="K1127" s="119"/>
      <c r="L1127" s="119"/>
      <c r="M1127" s="119"/>
      <c r="N1127" s="119"/>
      <c r="O1127" s="119"/>
      <c r="P1127" s="119"/>
      <c r="AF1127" s="27">
        <f t="shared" si="112"/>
        <v>0</v>
      </c>
      <c r="AG1127" s="27">
        <f t="shared" si="113"/>
        <v>0</v>
      </c>
      <c r="AH1127" s="27">
        <f t="shared" si="114"/>
        <v>0</v>
      </c>
      <c r="AI1127" s="27">
        <f t="shared" si="115"/>
        <v>0</v>
      </c>
      <c r="AJ1127" s="27">
        <f t="shared" si="116"/>
        <v>9999</v>
      </c>
      <c r="AK1127" s="27">
        <f t="shared" si="117"/>
        <v>9999</v>
      </c>
      <c r="AL1127" s="27">
        <f t="shared" si="118"/>
        <v>9999</v>
      </c>
      <c r="AM1127" s="27">
        <f t="shared" si="119"/>
        <v>9999</v>
      </c>
    </row>
    <row r="1128" spans="1:39" ht="35.1" customHeight="1">
      <c r="A1128" s="119" t="s">
        <v>1540</v>
      </c>
      <c r="B1128" s="119" t="s">
        <v>5504</v>
      </c>
      <c r="C1128" s="119" t="s">
        <v>575</v>
      </c>
      <c r="D1128" s="119" t="s">
        <v>19</v>
      </c>
      <c r="E1128" s="119" t="s">
        <v>12</v>
      </c>
      <c r="F1128" s="121">
        <v>1</v>
      </c>
      <c r="G1128" s="121">
        <v>3</v>
      </c>
      <c r="H1128" s="121">
        <v>0</v>
      </c>
      <c r="I1128" s="119" t="s">
        <v>575</v>
      </c>
      <c r="J1128" s="119"/>
      <c r="K1128" s="119" t="s">
        <v>3861</v>
      </c>
      <c r="L1128" s="119"/>
      <c r="M1128" s="119" t="s">
        <v>575</v>
      </c>
      <c r="N1128" s="119" t="s">
        <v>3862</v>
      </c>
      <c r="O1128" s="119" t="s">
        <v>3615</v>
      </c>
      <c r="P1128" s="119" t="s">
        <v>3616</v>
      </c>
      <c r="AF1128" s="27">
        <f t="shared" si="112"/>
        <v>0</v>
      </c>
      <c r="AG1128" s="27">
        <f t="shared" si="113"/>
        <v>0</v>
      </c>
      <c r="AH1128" s="27">
        <f t="shared" si="114"/>
        <v>0</v>
      </c>
      <c r="AI1128" s="27">
        <f t="shared" si="115"/>
        <v>0</v>
      </c>
      <c r="AJ1128" s="27">
        <f t="shared" si="116"/>
        <v>9999</v>
      </c>
      <c r="AK1128" s="27">
        <f t="shared" si="117"/>
        <v>9999</v>
      </c>
      <c r="AL1128" s="27">
        <f t="shared" si="118"/>
        <v>9999</v>
      </c>
      <c r="AM1128" s="27">
        <f t="shared" si="119"/>
        <v>9999</v>
      </c>
    </row>
    <row r="1129" spans="1:39" ht="35.1" customHeight="1">
      <c r="A1129" s="119" t="s">
        <v>1540</v>
      </c>
      <c r="B1129" s="119" t="s">
        <v>5505</v>
      </c>
      <c r="C1129" s="119" t="s">
        <v>47</v>
      </c>
      <c r="D1129" s="119" t="s">
        <v>19</v>
      </c>
      <c r="E1129" s="119" t="s">
        <v>12</v>
      </c>
      <c r="F1129" s="121">
        <v>2</v>
      </c>
      <c r="G1129" s="121">
        <v>3</v>
      </c>
      <c r="H1129" s="121">
        <v>0</v>
      </c>
      <c r="I1129" s="119" t="s">
        <v>47</v>
      </c>
      <c r="J1129" s="119"/>
      <c r="K1129" s="119" t="s">
        <v>5506</v>
      </c>
      <c r="L1129" s="119"/>
      <c r="M1129" s="119" t="s">
        <v>47</v>
      </c>
      <c r="N1129" s="119" t="s">
        <v>5004</v>
      </c>
      <c r="O1129" s="119"/>
      <c r="P1129" s="119"/>
      <c r="AF1129" s="27">
        <f t="shared" si="112"/>
        <v>0</v>
      </c>
      <c r="AG1129" s="27">
        <f t="shared" si="113"/>
        <v>0</v>
      </c>
      <c r="AH1129" s="27">
        <f t="shared" si="114"/>
        <v>0</v>
      </c>
      <c r="AI1129" s="27">
        <f t="shared" si="115"/>
        <v>0</v>
      </c>
      <c r="AJ1129" s="27">
        <f t="shared" si="116"/>
        <v>9999</v>
      </c>
      <c r="AK1129" s="27">
        <f t="shared" si="117"/>
        <v>9999</v>
      </c>
      <c r="AL1129" s="27">
        <f t="shared" si="118"/>
        <v>9999</v>
      </c>
      <c r="AM1129" s="27">
        <f t="shared" si="119"/>
        <v>9999</v>
      </c>
    </row>
    <row r="1130" spans="1:39" ht="35.1" customHeight="1">
      <c r="A1130" s="119" t="s">
        <v>1540</v>
      </c>
      <c r="B1130" s="119" t="s">
        <v>5507</v>
      </c>
      <c r="C1130" s="119" t="s">
        <v>5508</v>
      </c>
      <c r="D1130" s="119" t="s">
        <v>19</v>
      </c>
      <c r="E1130" s="119" t="s">
        <v>12</v>
      </c>
      <c r="F1130" s="121">
        <v>3</v>
      </c>
      <c r="G1130" s="121">
        <v>2</v>
      </c>
      <c r="H1130" s="121">
        <v>0</v>
      </c>
      <c r="I1130" s="119" t="s">
        <v>5508</v>
      </c>
      <c r="J1130" s="119"/>
      <c r="K1130" s="119" t="s">
        <v>5509</v>
      </c>
      <c r="L1130" s="119"/>
      <c r="M1130" s="119" t="s">
        <v>5508</v>
      </c>
      <c r="N1130" s="119" t="s">
        <v>2581</v>
      </c>
      <c r="O1130" s="119" t="s">
        <v>971</v>
      </c>
      <c r="P1130" s="119"/>
      <c r="AF1130" s="27">
        <f t="shared" si="112"/>
        <v>0</v>
      </c>
      <c r="AG1130" s="27">
        <f t="shared" si="113"/>
        <v>0</v>
      </c>
      <c r="AH1130" s="27">
        <f t="shared" si="114"/>
        <v>0</v>
      </c>
      <c r="AI1130" s="27">
        <f t="shared" si="115"/>
        <v>0</v>
      </c>
      <c r="AJ1130" s="27">
        <f t="shared" si="116"/>
        <v>9999</v>
      </c>
      <c r="AK1130" s="27">
        <f t="shared" si="117"/>
        <v>9999</v>
      </c>
      <c r="AL1130" s="27">
        <f t="shared" si="118"/>
        <v>9999</v>
      </c>
      <c r="AM1130" s="27">
        <f t="shared" si="119"/>
        <v>9999</v>
      </c>
    </row>
    <row r="1131" spans="1:39" ht="35.1" customHeight="1">
      <c r="A1131" s="119" t="s">
        <v>1540</v>
      </c>
      <c r="B1131" s="119" t="s">
        <v>5510</v>
      </c>
      <c r="C1131" s="119" t="s">
        <v>5511</v>
      </c>
      <c r="D1131" s="119" t="s">
        <v>19</v>
      </c>
      <c r="E1131" s="119" t="s">
        <v>12</v>
      </c>
      <c r="F1131" s="121">
        <v>4</v>
      </c>
      <c r="G1131" s="121">
        <v>2</v>
      </c>
      <c r="H1131" s="121">
        <v>0</v>
      </c>
      <c r="I1131" s="119" t="s">
        <v>5511</v>
      </c>
      <c r="J1131" s="119"/>
      <c r="K1131" s="119" t="s">
        <v>5512</v>
      </c>
      <c r="L1131" s="119"/>
      <c r="M1131" s="119" t="s">
        <v>5511</v>
      </c>
      <c r="N1131" s="119" t="s">
        <v>1720</v>
      </c>
      <c r="O1131" s="119" t="s">
        <v>1958</v>
      </c>
      <c r="P1131" s="119"/>
      <c r="AF1131" s="27">
        <f t="shared" si="112"/>
        <v>0</v>
      </c>
      <c r="AG1131" s="27">
        <f t="shared" si="113"/>
        <v>0</v>
      </c>
      <c r="AH1131" s="27">
        <f t="shared" si="114"/>
        <v>0</v>
      </c>
      <c r="AI1131" s="27">
        <f t="shared" si="115"/>
        <v>0</v>
      </c>
      <c r="AJ1131" s="27">
        <f t="shared" si="116"/>
        <v>9999</v>
      </c>
      <c r="AK1131" s="27">
        <f t="shared" si="117"/>
        <v>9999</v>
      </c>
      <c r="AL1131" s="27">
        <f t="shared" si="118"/>
        <v>9999</v>
      </c>
      <c r="AM1131" s="27">
        <f t="shared" si="119"/>
        <v>9999</v>
      </c>
    </row>
    <row r="1132" spans="1:39" ht="35.1" customHeight="1">
      <c r="A1132" s="119" t="s">
        <v>1540</v>
      </c>
      <c r="B1132" s="119" t="s">
        <v>5513</v>
      </c>
      <c r="C1132" s="119" t="s">
        <v>5514</v>
      </c>
      <c r="D1132" s="119" t="s">
        <v>19</v>
      </c>
      <c r="E1132" s="119" t="s">
        <v>3571</v>
      </c>
      <c r="F1132" s="121">
        <v>5</v>
      </c>
      <c r="G1132" s="121">
        <v>0</v>
      </c>
      <c r="H1132" s="121">
        <v>0</v>
      </c>
      <c r="I1132" s="119"/>
      <c r="J1132" s="119"/>
      <c r="K1132" s="119"/>
      <c r="L1132" s="119"/>
      <c r="M1132" s="119"/>
      <c r="N1132" s="119"/>
      <c r="O1132" s="119"/>
      <c r="P1132" s="119"/>
      <c r="AF1132" s="27">
        <f t="shared" si="112"/>
        <v>0</v>
      </c>
      <c r="AG1132" s="27">
        <f t="shared" si="113"/>
        <v>0</v>
      </c>
      <c r="AH1132" s="27">
        <f t="shared" si="114"/>
        <v>0</v>
      </c>
      <c r="AI1132" s="27">
        <f t="shared" si="115"/>
        <v>0</v>
      </c>
      <c r="AJ1132" s="27">
        <f t="shared" si="116"/>
        <v>9999</v>
      </c>
      <c r="AK1132" s="27">
        <f t="shared" si="117"/>
        <v>9999</v>
      </c>
      <c r="AL1132" s="27">
        <f t="shared" si="118"/>
        <v>9999</v>
      </c>
      <c r="AM1132" s="27">
        <f t="shared" si="119"/>
        <v>9999</v>
      </c>
    </row>
    <row r="1133" spans="1:39" ht="35.1" customHeight="1">
      <c r="A1133" s="119" t="s">
        <v>1540</v>
      </c>
      <c r="B1133" s="119" t="s">
        <v>5515</v>
      </c>
      <c r="C1133" s="119" t="s">
        <v>1227</v>
      </c>
      <c r="D1133" s="119" t="s">
        <v>14</v>
      </c>
      <c r="E1133" s="119" t="s">
        <v>12</v>
      </c>
      <c r="F1133" s="121">
        <v>1</v>
      </c>
      <c r="G1133" s="121">
        <v>0</v>
      </c>
      <c r="H1133" s="121">
        <v>3</v>
      </c>
      <c r="I1133" s="119"/>
      <c r="J1133" s="119" t="s">
        <v>1227</v>
      </c>
      <c r="K1133" s="119"/>
      <c r="L1133" s="119" t="s">
        <v>4978</v>
      </c>
      <c r="M1133" s="119" t="s">
        <v>1227</v>
      </c>
      <c r="N1133" s="119"/>
      <c r="O1133" s="119"/>
      <c r="P1133" s="119"/>
      <c r="AF1133" s="27">
        <f t="shared" si="112"/>
        <v>0</v>
      </c>
      <c r="AG1133" s="27">
        <f t="shared" si="113"/>
        <v>0</v>
      </c>
      <c r="AH1133" s="27">
        <f t="shared" si="114"/>
        <v>0</v>
      </c>
      <c r="AI1133" s="27">
        <f t="shared" si="115"/>
        <v>0</v>
      </c>
      <c r="AJ1133" s="27">
        <f t="shared" si="116"/>
        <v>9999</v>
      </c>
      <c r="AK1133" s="27">
        <f t="shared" si="117"/>
        <v>9999</v>
      </c>
      <c r="AL1133" s="27">
        <f t="shared" si="118"/>
        <v>9999</v>
      </c>
      <c r="AM1133" s="27">
        <f t="shared" si="119"/>
        <v>9999</v>
      </c>
    </row>
    <row r="1134" spans="1:39" ht="35.1" customHeight="1">
      <c r="A1134" s="119" t="s">
        <v>1540</v>
      </c>
      <c r="B1134" s="119" t="s">
        <v>5516</v>
      </c>
      <c r="C1134" s="119" t="s">
        <v>627</v>
      </c>
      <c r="D1134" s="119" t="s">
        <v>14</v>
      </c>
      <c r="E1134" s="119" t="s">
        <v>12</v>
      </c>
      <c r="F1134" s="121">
        <v>2</v>
      </c>
      <c r="G1134" s="121">
        <v>0</v>
      </c>
      <c r="H1134" s="121">
        <v>3</v>
      </c>
      <c r="I1134" s="119"/>
      <c r="J1134" s="119" t="s">
        <v>627</v>
      </c>
      <c r="K1134" s="119"/>
      <c r="L1134" s="119" t="s">
        <v>3961</v>
      </c>
      <c r="M1134" s="119" t="s">
        <v>627</v>
      </c>
      <c r="N1134" s="119" t="s">
        <v>3962</v>
      </c>
      <c r="O1134" s="119"/>
      <c r="P1134" s="119"/>
      <c r="AF1134" s="27">
        <f t="shared" si="112"/>
        <v>0</v>
      </c>
      <c r="AG1134" s="27">
        <f t="shared" si="113"/>
        <v>0</v>
      </c>
      <c r="AH1134" s="27">
        <f t="shared" si="114"/>
        <v>0</v>
      </c>
      <c r="AI1134" s="27">
        <f t="shared" si="115"/>
        <v>0</v>
      </c>
      <c r="AJ1134" s="27">
        <f t="shared" si="116"/>
        <v>9999</v>
      </c>
      <c r="AK1134" s="27">
        <f t="shared" si="117"/>
        <v>9999</v>
      </c>
      <c r="AL1134" s="27">
        <f t="shared" si="118"/>
        <v>9999</v>
      </c>
      <c r="AM1134" s="27">
        <f t="shared" si="119"/>
        <v>9999</v>
      </c>
    </row>
    <row r="1135" spans="1:39" ht="35.1" customHeight="1">
      <c r="A1135" s="119" t="s">
        <v>1540</v>
      </c>
      <c r="B1135" s="119" t="s">
        <v>5517</v>
      </c>
      <c r="C1135" s="119" t="s">
        <v>1549</v>
      </c>
      <c r="D1135" s="119" t="s">
        <v>14</v>
      </c>
      <c r="E1135" s="119" t="s">
        <v>12</v>
      </c>
      <c r="F1135" s="121">
        <v>3</v>
      </c>
      <c r="G1135" s="121">
        <v>0</v>
      </c>
      <c r="H1135" s="121">
        <v>2</v>
      </c>
      <c r="I1135" s="119"/>
      <c r="J1135" s="119" t="s">
        <v>1549</v>
      </c>
      <c r="K1135" s="119"/>
      <c r="L1135" s="119" t="s">
        <v>5518</v>
      </c>
      <c r="M1135" s="119" t="s">
        <v>1549</v>
      </c>
      <c r="N1135" s="119" t="s">
        <v>5519</v>
      </c>
      <c r="O1135" s="119"/>
      <c r="P1135" s="119"/>
      <c r="AF1135" s="27">
        <f t="shared" si="112"/>
        <v>0</v>
      </c>
      <c r="AG1135" s="27">
        <f t="shared" si="113"/>
        <v>0</v>
      </c>
      <c r="AH1135" s="27">
        <f t="shared" si="114"/>
        <v>0</v>
      </c>
      <c r="AI1135" s="27">
        <f t="shared" si="115"/>
        <v>0</v>
      </c>
      <c r="AJ1135" s="27">
        <f t="shared" si="116"/>
        <v>9999</v>
      </c>
      <c r="AK1135" s="27">
        <f t="shared" si="117"/>
        <v>9999</v>
      </c>
      <c r="AL1135" s="27">
        <f t="shared" si="118"/>
        <v>9999</v>
      </c>
      <c r="AM1135" s="27">
        <f t="shared" si="119"/>
        <v>9999</v>
      </c>
    </row>
    <row r="1136" spans="1:39" ht="35.1" customHeight="1">
      <c r="A1136" s="119" t="s">
        <v>1540</v>
      </c>
      <c r="B1136" s="119" t="s">
        <v>5520</v>
      </c>
      <c r="C1136" s="119" t="s">
        <v>778</v>
      </c>
      <c r="D1136" s="119" t="s">
        <v>14</v>
      </c>
      <c r="E1136" s="119" t="s">
        <v>12</v>
      </c>
      <c r="F1136" s="121">
        <v>4</v>
      </c>
      <c r="G1136" s="121">
        <v>0</v>
      </c>
      <c r="H1136" s="121">
        <v>2</v>
      </c>
      <c r="I1136" s="119"/>
      <c r="J1136" s="119" t="s">
        <v>778</v>
      </c>
      <c r="K1136" s="119"/>
      <c r="L1136" s="119" t="s">
        <v>4213</v>
      </c>
      <c r="M1136" s="119" t="s">
        <v>778</v>
      </c>
      <c r="N1136" s="119"/>
      <c r="O1136" s="119"/>
      <c r="P1136" s="119"/>
      <c r="AF1136" s="27">
        <f t="shared" si="112"/>
        <v>0</v>
      </c>
      <c r="AG1136" s="27">
        <f t="shared" si="113"/>
        <v>0</v>
      </c>
      <c r="AH1136" s="27">
        <f t="shared" si="114"/>
        <v>0</v>
      </c>
      <c r="AI1136" s="27">
        <f t="shared" si="115"/>
        <v>0</v>
      </c>
      <c r="AJ1136" s="27">
        <f t="shared" si="116"/>
        <v>9999</v>
      </c>
      <c r="AK1136" s="27">
        <f t="shared" si="117"/>
        <v>9999</v>
      </c>
      <c r="AL1136" s="27">
        <f t="shared" si="118"/>
        <v>9999</v>
      </c>
      <c r="AM1136" s="27">
        <f t="shared" si="119"/>
        <v>9999</v>
      </c>
    </row>
    <row r="1137" spans="1:39" ht="35.1" customHeight="1">
      <c r="A1137" s="119" t="s">
        <v>1540</v>
      </c>
      <c r="B1137" s="119" t="s">
        <v>5521</v>
      </c>
      <c r="C1137" s="119" t="s">
        <v>5522</v>
      </c>
      <c r="D1137" s="119" t="s">
        <v>14</v>
      </c>
      <c r="E1137" s="119" t="s">
        <v>3571</v>
      </c>
      <c r="F1137" s="121">
        <v>5</v>
      </c>
      <c r="G1137" s="121">
        <v>0</v>
      </c>
      <c r="H1137" s="121">
        <v>0</v>
      </c>
      <c r="I1137" s="119"/>
      <c r="J1137" s="119"/>
      <c r="K1137" s="119"/>
      <c r="L1137" s="119"/>
      <c r="M1137" s="119"/>
      <c r="N1137" s="119"/>
      <c r="O1137" s="119"/>
      <c r="P1137" s="119"/>
      <c r="AF1137" s="27">
        <f t="shared" si="112"/>
        <v>0</v>
      </c>
      <c r="AG1137" s="27">
        <f t="shared" si="113"/>
        <v>0</v>
      </c>
      <c r="AH1137" s="27">
        <f t="shared" si="114"/>
        <v>0</v>
      </c>
      <c r="AI1137" s="27">
        <f t="shared" si="115"/>
        <v>0</v>
      </c>
      <c r="AJ1137" s="27">
        <f t="shared" si="116"/>
        <v>9999</v>
      </c>
      <c r="AK1137" s="27">
        <f t="shared" si="117"/>
        <v>9999</v>
      </c>
      <c r="AL1137" s="27">
        <f t="shared" si="118"/>
        <v>9999</v>
      </c>
      <c r="AM1137" s="27">
        <f t="shared" si="119"/>
        <v>9999</v>
      </c>
    </row>
    <row r="1138" spans="1:39" ht="35.1" customHeight="1">
      <c r="A1138" s="119" t="s">
        <v>656</v>
      </c>
      <c r="B1138" s="119" t="s">
        <v>5523</v>
      </c>
      <c r="C1138" s="119" t="s">
        <v>1205</v>
      </c>
      <c r="D1138" s="119" t="s">
        <v>19</v>
      </c>
      <c r="E1138" s="119" t="s">
        <v>12</v>
      </c>
      <c r="F1138" s="121">
        <v>1</v>
      </c>
      <c r="G1138" s="121">
        <v>3</v>
      </c>
      <c r="H1138" s="121">
        <v>0</v>
      </c>
      <c r="I1138" s="119" t="s">
        <v>1205</v>
      </c>
      <c r="J1138" s="119"/>
      <c r="K1138" s="119" t="s">
        <v>4922</v>
      </c>
      <c r="L1138" s="119"/>
      <c r="M1138" s="119" t="s">
        <v>1205</v>
      </c>
      <c r="N1138" s="119"/>
      <c r="O1138" s="119"/>
      <c r="P1138" s="119"/>
      <c r="AF1138" s="27">
        <f t="shared" si="112"/>
        <v>0</v>
      </c>
      <c r="AG1138" s="27">
        <f t="shared" si="113"/>
        <v>0</v>
      </c>
      <c r="AH1138" s="27">
        <f t="shared" si="114"/>
        <v>0</v>
      </c>
      <c r="AI1138" s="27">
        <f t="shared" si="115"/>
        <v>0</v>
      </c>
      <c r="AJ1138" s="27">
        <f t="shared" si="116"/>
        <v>9999</v>
      </c>
      <c r="AK1138" s="27">
        <f t="shared" si="117"/>
        <v>9999</v>
      </c>
      <c r="AL1138" s="27">
        <f t="shared" si="118"/>
        <v>9999</v>
      </c>
      <c r="AM1138" s="27">
        <f t="shared" si="119"/>
        <v>9999</v>
      </c>
    </row>
    <row r="1139" spans="1:39" ht="35.1" customHeight="1">
      <c r="A1139" s="119" t="s">
        <v>656</v>
      </c>
      <c r="B1139" s="119" t="s">
        <v>5524</v>
      </c>
      <c r="C1139" s="119" t="s">
        <v>523</v>
      </c>
      <c r="D1139" s="119" t="s">
        <v>19</v>
      </c>
      <c r="E1139" s="119" t="s">
        <v>12</v>
      </c>
      <c r="F1139" s="121">
        <v>2</v>
      </c>
      <c r="G1139" s="121">
        <v>2</v>
      </c>
      <c r="H1139" s="121">
        <v>0</v>
      </c>
      <c r="I1139" s="119" t="s">
        <v>523</v>
      </c>
      <c r="J1139" s="119"/>
      <c r="K1139" s="119" t="s">
        <v>3766</v>
      </c>
      <c r="L1139" s="119"/>
      <c r="M1139" s="119" t="s">
        <v>523</v>
      </c>
      <c r="N1139" s="119"/>
      <c r="O1139" s="119"/>
      <c r="P1139" s="119"/>
      <c r="AF1139" s="27">
        <f t="shared" si="112"/>
        <v>0</v>
      </c>
      <c r="AG1139" s="27">
        <f t="shared" si="113"/>
        <v>0</v>
      </c>
      <c r="AH1139" s="27">
        <f t="shared" si="114"/>
        <v>0</v>
      </c>
      <c r="AI1139" s="27">
        <f t="shared" si="115"/>
        <v>0</v>
      </c>
      <c r="AJ1139" s="27">
        <f t="shared" si="116"/>
        <v>9999</v>
      </c>
      <c r="AK1139" s="27">
        <f t="shared" si="117"/>
        <v>9999</v>
      </c>
      <c r="AL1139" s="27">
        <f t="shared" si="118"/>
        <v>9999</v>
      </c>
      <c r="AM1139" s="27">
        <f t="shared" si="119"/>
        <v>9999</v>
      </c>
    </row>
    <row r="1140" spans="1:39" ht="35.1" customHeight="1">
      <c r="A1140" s="119" t="s">
        <v>656</v>
      </c>
      <c r="B1140" s="119" t="s">
        <v>5525</v>
      </c>
      <c r="C1140" s="119" t="s">
        <v>1218</v>
      </c>
      <c r="D1140" s="119" t="s">
        <v>19</v>
      </c>
      <c r="E1140" s="119" t="s">
        <v>12</v>
      </c>
      <c r="F1140" s="121">
        <v>3</v>
      </c>
      <c r="G1140" s="121">
        <v>2</v>
      </c>
      <c r="H1140" s="121">
        <v>0</v>
      </c>
      <c r="I1140" s="119" t="s">
        <v>1218</v>
      </c>
      <c r="J1140" s="119"/>
      <c r="K1140" s="119" t="s">
        <v>4943</v>
      </c>
      <c r="L1140" s="119"/>
      <c r="M1140" s="119" t="s">
        <v>1218</v>
      </c>
      <c r="N1140" s="119" t="s">
        <v>4944</v>
      </c>
      <c r="O1140" s="119"/>
      <c r="P1140" s="119"/>
      <c r="AF1140" s="27">
        <f t="shared" si="112"/>
        <v>0</v>
      </c>
      <c r="AG1140" s="27">
        <f t="shared" si="113"/>
        <v>0</v>
      </c>
      <c r="AH1140" s="27">
        <f t="shared" si="114"/>
        <v>0</v>
      </c>
      <c r="AI1140" s="27">
        <f t="shared" si="115"/>
        <v>0</v>
      </c>
      <c r="AJ1140" s="27">
        <f t="shared" si="116"/>
        <v>9999</v>
      </c>
      <c r="AK1140" s="27">
        <f t="shared" si="117"/>
        <v>9999</v>
      </c>
      <c r="AL1140" s="27">
        <f t="shared" si="118"/>
        <v>9999</v>
      </c>
      <c r="AM1140" s="27">
        <f t="shared" si="119"/>
        <v>9999</v>
      </c>
    </row>
    <row r="1141" spans="1:39" ht="35.1" customHeight="1">
      <c r="A1141" s="119" t="s">
        <v>656</v>
      </c>
      <c r="B1141" s="119" t="s">
        <v>5526</v>
      </c>
      <c r="C1141" s="119" t="s">
        <v>5288</v>
      </c>
      <c r="D1141" s="119" t="s">
        <v>19</v>
      </c>
      <c r="E1141" s="119" t="s">
        <v>12</v>
      </c>
      <c r="F1141" s="121">
        <v>4</v>
      </c>
      <c r="G1141" s="121">
        <v>2</v>
      </c>
      <c r="H1141" s="121">
        <v>0</v>
      </c>
      <c r="I1141" s="119" t="s">
        <v>5288</v>
      </c>
      <c r="J1141" s="119"/>
      <c r="K1141" s="119" t="s">
        <v>5457</v>
      </c>
      <c r="L1141" s="119"/>
      <c r="M1141" s="119" t="s">
        <v>5288</v>
      </c>
      <c r="N1141" s="119"/>
      <c r="O1141" s="119"/>
      <c r="P1141" s="119"/>
      <c r="AF1141" s="27">
        <f t="shared" si="112"/>
        <v>0</v>
      </c>
      <c r="AG1141" s="27">
        <f t="shared" si="113"/>
        <v>0</v>
      </c>
      <c r="AH1141" s="27">
        <f t="shared" si="114"/>
        <v>0</v>
      </c>
      <c r="AI1141" s="27">
        <f t="shared" si="115"/>
        <v>0</v>
      </c>
      <c r="AJ1141" s="27">
        <f t="shared" si="116"/>
        <v>9999</v>
      </c>
      <c r="AK1141" s="27">
        <f t="shared" si="117"/>
        <v>9999</v>
      </c>
      <c r="AL1141" s="27">
        <f t="shared" si="118"/>
        <v>9999</v>
      </c>
      <c r="AM1141" s="27">
        <f t="shared" si="119"/>
        <v>9999</v>
      </c>
    </row>
    <row r="1142" spans="1:39" ht="35.1" customHeight="1">
      <c r="A1142" s="119" t="s">
        <v>656</v>
      </c>
      <c r="B1142" s="119" t="s">
        <v>5527</v>
      </c>
      <c r="C1142" s="119" t="s">
        <v>5528</v>
      </c>
      <c r="D1142" s="119" t="s">
        <v>19</v>
      </c>
      <c r="E1142" s="119" t="s">
        <v>12</v>
      </c>
      <c r="F1142" s="121">
        <v>5</v>
      </c>
      <c r="G1142" s="121">
        <v>1</v>
      </c>
      <c r="H1142" s="121">
        <v>0</v>
      </c>
      <c r="I1142" s="119" t="s">
        <v>5528</v>
      </c>
      <c r="J1142" s="119"/>
      <c r="K1142" s="119" t="s">
        <v>5529</v>
      </c>
      <c r="L1142" s="119"/>
      <c r="M1142" s="119" t="s">
        <v>5528</v>
      </c>
      <c r="N1142" s="119" t="s">
        <v>5530</v>
      </c>
      <c r="O1142" s="119" t="s">
        <v>18</v>
      </c>
      <c r="P1142" s="119" t="s">
        <v>4185</v>
      </c>
      <c r="AF1142" s="27">
        <f t="shared" si="112"/>
        <v>0</v>
      </c>
      <c r="AG1142" s="27">
        <f t="shared" si="113"/>
        <v>0</v>
      </c>
      <c r="AH1142" s="27">
        <f t="shared" si="114"/>
        <v>0</v>
      </c>
      <c r="AI1142" s="27">
        <f t="shared" si="115"/>
        <v>0</v>
      </c>
      <c r="AJ1142" s="27">
        <f t="shared" si="116"/>
        <v>9999</v>
      </c>
      <c r="AK1142" s="27">
        <f t="shared" si="117"/>
        <v>9999</v>
      </c>
      <c r="AL1142" s="27">
        <f t="shared" si="118"/>
        <v>9999</v>
      </c>
      <c r="AM1142" s="27">
        <f t="shared" si="119"/>
        <v>9999</v>
      </c>
    </row>
    <row r="1143" spans="1:39" ht="35.1" customHeight="1">
      <c r="A1143" s="119" t="s">
        <v>656</v>
      </c>
      <c r="B1143" s="119" t="s">
        <v>5531</v>
      </c>
      <c r="C1143" s="119" t="s">
        <v>1216</v>
      </c>
      <c r="D1143" s="119" t="s">
        <v>14</v>
      </c>
      <c r="E1143" s="119" t="s">
        <v>12</v>
      </c>
      <c r="F1143" s="121">
        <v>1</v>
      </c>
      <c r="G1143" s="121">
        <v>0</v>
      </c>
      <c r="H1143" s="121">
        <v>3</v>
      </c>
      <c r="I1143" s="119"/>
      <c r="J1143" s="119" t="s">
        <v>1216</v>
      </c>
      <c r="K1143" s="119"/>
      <c r="L1143" s="119" t="s">
        <v>4953</v>
      </c>
      <c r="M1143" s="119" t="s">
        <v>1216</v>
      </c>
      <c r="N1143" s="119" t="s">
        <v>3769</v>
      </c>
      <c r="O1143" s="119"/>
      <c r="P1143" s="119"/>
      <c r="AF1143" s="27">
        <f t="shared" si="112"/>
        <v>0</v>
      </c>
      <c r="AG1143" s="27">
        <f t="shared" si="113"/>
        <v>0</v>
      </c>
      <c r="AH1143" s="27">
        <f t="shared" si="114"/>
        <v>0</v>
      </c>
      <c r="AI1143" s="27">
        <f t="shared" si="115"/>
        <v>0</v>
      </c>
      <c r="AJ1143" s="27">
        <f t="shared" si="116"/>
        <v>9999</v>
      </c>
      <c r="AK1143" s="27">
        <f t="shared" si="117"/>
        <v>9999</v>
      </c>
      <c r="AL1143" s="27">
        <f t="shared" si="118"/>
        <v>9999</v>
      </c>
      <c r="AM1143" s="27">
        <f t="shared" si="119"/>
        <v>9999</v>
      </c>
    </row>
    <row r="1144" spans="1:39" ht="35.1" customHeight="1">
      <c r="A1144" s="119" t="s">
        <v>656</v>
      </c>
      <c r="B1144" s="119" t="s">
        <v>5532</v>
      </c>
      <c r="C1144" s="119" t="s">
        <v>13</v>
      </c>
      <c r="D1144" s="119" t="s">
        <v>14</v>
      </c>
      <c r="E1144" s="119" t="s">
        <v>12</v>
      </c>
      <c r="F1144" s="121">
        <v>2</v>
      </c>
      <c r="G1144" s="121">
        <v>0</v>
      </c>
      <c r="H1144" s="121">
        <v>3</v>
      </c>
      <c r="I1144" s="119"/>
      <c r="J1144" s="119" t="s">
        <v>13</v>
      </c>
      <c r="K1144" s="119"/>
      <c r="L1144" s="119" t="s">
        <v>4935</v>
      </c>
      <c r="M1144" s="119" t="s">
        <v>13</v>
      </c>
      <c r="N1144" s="119" t="s">
        <v>4225</v>
      </c>
      <c r="O1144" s="119"/>
      <c r="P1144" s="119"/>
      <c r="AF1144" s="27">
        <f t="shared" si="112"/>
        <v>0</v>
      </c>
      <c r="AG1144" s="27">
        <f t="shared" si="113"/>
        <v>0</v>
      </c>
      <c r="AH1144" s="27">
        <f t="shared" si="114"/>
        <v>0</v>
      </c>
      <c r="AI1144" s="27">
        <f t="shared" si="115"/>
        <v>0</v>
      </c>
      <c r="AJ1144" s="27">
        <f t="shared" si="116"/>
        <v>9999</v>
      </c>
      <c r="AK1144" s="27">
        <f t="shared" si="117"/>
        <v>9999</v>
      </c>
      <c r="AL1144" s="27">
        <f t="shared" si="118"/>
        <v>9999</v>
      </c>
      <c r="AM1144" s="27">
        <f t="shared" si="119"/>
        <v>9999</v>
      </c>
    </row>
    <row r="1145" spans="1:39" ht="35.1" customHeight="1">
      <c r="A1145" s="119" t="s">
        <v>656</v>
      </c>
      <c r="B1145" s="119" t="s">
        <v>5533</v>
      </c>
      <c r="C1145" s="119" t="s">
        <v>1206</v>
      </c>
      <c r="D1145" s="119" t="s">
        <v>14</v>
      </c>
      <c r="E1145" s="119" t="s">
        <v>12</v>
      </c>
      <c r="F1145" s="121">
        <v>3</v>
      </c>
      <c r="G1145" s="121">
        <v>0</v>
      </c>
      <c r="H1145" s="121">
        <v>2</v>
      </c>
      <c r="I1145" s="119"/>
      <c r="J1145" s="119" t="s">
        <v>1206</v>
      </c>
      <c r="K1145" s="119"/>
      <c r="L1145" s="119" t="s">
        <v>5465</v>
      </c>
      <c r="M1145" s="119" t="s">
        <v>1206</v>
      </c>
      <c r="N1145" s="119"/>
      <c r="O1145" s="119"/>
      <c r="P1145" s="119"/>
      <c r="AF1145" s="27">
        <f t="shared" si="112"/>
        <v>0</v>
      </c>
      <c r="AG1145" s="27">
        <f t="shared" si="113"/>
        <v>0</v>
      </c>
      <c r="AH1145" s="27">
        <f t="shared" si="114"/>
        <v>0</v>
      </c>
      <c r="AI1145" s="27">
        <f t="shared" si="115"/>
        <v>0</v>
      </c>
      <c r="AJ1145" s="27">
        <f t="shared" si="116"/>
        <v>9999</v>
      </c>
      <c r="AK1145" s="27">
        <f t="shared" si="117"/>
        <v>9999</v>
      </c>
      <c r="AL1145" s="27">
        <f t="shared" si="118"/>
        <v>9999</v>
      </c>
      <c r="AM1145" s="27">
        <f t="shared" si="119"/>
        <v>9999</v>
      </c>
    </row>
    <row r="1146" spans="1:39" ht="35.1" customHeight="1">
      <c r="A1146" s="119" t="s">
        <v>656</v>
      </c>
      <c r="B1146" s="119" t="s">
        <v>5534</v>
      </c>
      <c r="C1146" s="119" t="s">
        <v>1121</v>
      </c>
      <c r="D1146" s="119" t="s">
        <v>14</v>
      </c>
      <c r="E1146" s="119" t="s">
        <v>12</v>
      </c>
      <c r="F1146" s="121">
        <v>4</v>
      </c>
      <c r="G1146" s="121">
        <v>0</v>
      </c>
      <c r="H1146" s="121">
        <v>2</v>
      </c>
      <c r="I1146" s="119"/>
      <c r="J1146" s="119" t="s">
        <v>1121</v>
      </c>
      <c r="K1146" s="119"/>
      <c r="L1146" s="119" t="s">
        <v>4789</v>
      </c>
      <c r="M1146" s="119" t="s">
        <v>1121</v>
      </c>
      <c r="N1146" s="119"/>
      <c r="O1146" s="119"/>
      <c r="P1146" s="119"/>
      <c r="AF1146" s="27">
        <f t="shared" si="112"/>
        <v>0</v>
      </c>
      <c r="AG1146" s="27">
        <f t="shared" si="113"/>
        <v>0</v>
      </c>
      <c r="AH1146" s="27">
        <f t="shared" si="114"/>
        <v>0</v>
      </c>
      <c r="AI1146" s="27">
        <f t="shared" si="115"/>
        <v>0</v>
      </c>
      <c r="AJ1146" s="27">
        <f t="shared" si="116"/>
        <v>9999</v>
      </c>
      <c r="AK1146" s="27">
        <f t="shared" si="117"/>
        <v>9999</v>
      </c>
      <c r="AL1146" s="27">
        <f t="shared" si="118"/>
        <v>9999</v>
      </c>
      <c r="AM1146" s="27">
        <f t="shared" si="119"/>
        <v>9999</v>
      </c>
    </row>
    <row r="1147" spans="1:39" ht="35.1" customHeight="1">
      <c r="A1147" s="119" t="s">
        <v>656</v>
      </c>
      <c r="B1147" s="119" t="s">
        <v>5535</v>
      </c>
      <c r="C1147" s="119" t="s">
        <v>5536</v>
      </c>
      <c r="D1147" s="119" t="s">
        <v>14</v>
      </c>
      <c r="E1147" s="119" t="s">
        <v>3571</v>
      </c>
      <c r="F1147" s="121">
        <v>5</v>
      </c>
      <c r="G1147" s="121">
        <v>0</v>
      </c>
      <c r="H1147" s="121">
        <v>0</v>
      </c>
      <c r="I1147" s="119"/>
      <c r="J1147" s="119"/>
      <c r="K1147" s="119"/>
      <c r="L1147" s="119"/>
      <c r="M1147" s="119"/>
      <c r="N1147" s="119"/>
      <c r="O1147" s="119"/>
      <c r="P1147" s="119"/>
      <c r="AF1147" s="27">
        <f t="shared" si="112"/>
        <v>0</v>
      </c>
      <c r="AG1147" s="27">
        <f t="shared" si="113"/>
        <v>0</v>
      </c>
      <c r="AH1147" s="27">
        <f t="shared" si="114"/>
        <v>0</v>
      </c>
      <c r="AI1147" s="27">
        <f t="shared" si="115"/>
        <v>0</v>
      </c>
      <c r="AJ1147" s="27">
        <f t="shared" si="116"/>
        <v>9999</v>
      </c>
      <c r="AK1147" s="27">
        <f t="shared" si="117"/>
        <v>9999</v>
      </c>
      <c r="AL1147" s="27">
        <f t="shared" si="118"/>
        <v>9999</v>
      </c>
      <c r="AM1147" s="27">
        <f t="shared" si="119"/>
        <v>9999</v>
      </c>
    </row>
    <row r="1148" spans="1:39" ht="35.1" customHeight="1">
      <c r="A1148" s="119" t="s">
        <v>1557</v>
      </c>
      <c r="B1148" s="119" t="s">
        <v>5537</v>
      </c>
      <c r="C1148" s="119" t="s">
        <v>1568</v>
      </c>
      <c r="D1148" s="119" t="s">
        <v>19</v>
      </c>
      <c r="E1148" s="119" t="s">
        <v>12</v>
      </c>
      <c r="F1148" s="121">
        <v>1</v>
      </c>
      <c r="G1148" s="121">
        <v>3</v>
      </c>
      <c r="H1148" s="121">
        <v>0</v>
      </c>
      <c r="I1148" s="119" t="s">
        <v>1568</v>
      </c>
      <c r="J1148" s="119"/>
      <c r="K1148" s="119" t="s">
        <v>5538</v>
      </c>
      <c r="L1148" s="119"/>
      <c r="M1148" s="119" t="s">
        <v>1568</v>
      </c>
      <c r="N1148" s="119"/>
      <c r="O1148" s="119"/>
      <c r="P1148" s="119"/>
      <c r="AF1148" s="27">
        <f t="shared" ref="AF1148:AF1211" si="120">IF(AND($A1148=$B$20,$D1148="PRO",$E1148="POS"),IF(SUMPRODUCT(--($M1148:$AE1148&lt;&gt;""),--(((ISNUMBER(SEARCH($M1148:$AE1148,$B$5)))+(ISNUMBER(SEARCH(SUBSTITUTE($M1148:$AE1148," ",""),SUBSTITUTE($B$5," ","")))))&gt;0))&gt;0,$G1148,0),0)</f>
        <v>0</v>
      </c>
      <c r="AG1148" s="27">
        <f t="shared" ref="AG1148:AG1211" si="121">IF(AND($A1148=$B$20,$D1148="PRO",$E1148="POS"),IF(SUMPRODUCT(--($M1148:$AE1148&lt;&gt;""),--(((ISNUMBER(SEARCH($M1148:$AE1148,$B$5&amp;" "&amp;$B$10)))+(ISNUMBER(SEARCH(SUBSTITUTE($M1148:$AE1148," ",""),SUBSTITUTE($B$5&amp;" "&amp;$B$10," ","")))))&gt;0))&gt;0,$G1148,0),0)</f>
        <v>0</v>
      </c>
      <c r="AH1148" s="27">
        <f t="shared" ref="AH1148:AH1211" si="122">IF(AND($A1148=$B$20,$D1148="CFA",$E1148="POS"),IF(SUMPRODUCT(--($M1148:$AE1148&lt;&gt;""),--(((ISNUMBER(SEARCH($M1148:$AE1148,$D$5)))+(ISNUMBER(SEARCH(SUBSTITUTE($M1148:$AE1148," ",""),SUBSTITUTE($D$5," ","")))))&gt;0))&gt;0,$H1148,0),0)</f>
        <v>0</v>
      </c>
      <c r="AI1148" s="27">
        <f t="shared" ref="AI1148:AI1211" si="123">IF(AND($A1148=$B$20,$D1148="CFA",$E1148="POS"),IF(SUMPRODUCT(--($M1148:$AE1148&lt;&gt;""),--(((ISNUMBER(SEARCH($M1148:$AE1148,$D$5&amp;" "&amp;$D$10)))+(ISNUMBER(SEARCH(SUBSTITUTE($M1148:$AE1148," ",""),SUBSTITUTE($D$5&amp;" "&amp;$D$10," ","")))))&gt;0))&gt;0,$H1148,0),0)</f>
        <v>0</v>
      </c>
      <c r="AJ1148" s="27">
        <f t="shared" ref="AJ1148:AJ1211" si="124">IF(AND($A1148=$B$20,$D1148="PRO",$E1148="POS",$AF1148=0),$F1148,9999)</f>
        <v>9999</v>
      </c>
      <c r="AK1148" s="27">
        <f t="shared" ref="AK1148:AK1211" si="125">IF(AND($A1148=$B$20,$D1148="PRO",$E1148="POS",$AG1148=0),$F1148,9999)</f>
        <v>9999</v>
      </c>
      <c r="AL1148" s="27">
        <f t="shared" ref="AL1148:AL1211" si="126">IF(AND($A1148=$B$20,$D1148="CFA",$E1148="POS",$AH1148=0),$F1148,9999)</f>
        <v>9999</v>
      </c>
      <c r="AM1148" s="27">
        <f t="shared" ref="AM1148:AM1211" si="127">IF(AND($A1148=$B$20,$D1148="CFA",$E1148="POS",$AI1148=0),$F1148,9999)</f>
        <v>9999</v>
      </c>
    </row>
    <row r="1149" spans="1:39" ht="35.1" customHeight="1">
      <c r="A1149" s="119" t="s">
        <v>1557</v>
      </c>
      <c r="B1149" s="119" t="s">
        <v>5539</v>
      </c>
      <c r="C1149" s="119" t="s">
        <v>21</v>
      </c>
      <c r="D1149" s="119" t="s">
        <v>19</v>
      </c>
      <c r="E1149" s="119" t="s">
        <v>12</v>
      </c>
      <c r="F1149" s="121">
        <v>2</v>
      </c>
      <c r="G1149" s="121">
        <v>3</v>
      </c>
      <c r="H1149" s="121">
        <v>0</v>
      </c>
      <c r="I1149" s="119" t="s">
        <v>21</v>
      </c>
      <c r="J1149" s="119"/>
      <c r="K1149" s="119" t="s">
        <v>5540</v>
      </c>
      <c r="L1149" s="119"/>
      <c r="M1149" s="119" t="s">
        <v>21</v>
      </c>
      <c r="N1149" s="119"/>
      <c r="O1149" s="119"/>
      <c r="P1149" s="119"/>
      <c r="AF1149" s="27">
        <f t="shared" si="120"/>
        <v>0</v>
      </c>
      <c r="AG1149" s="27">
        <f t="shared" si="121"/>
        <v>0</v>
      </c>
      <c r="AH1149" s="27">
        <f t="shared" si="122"/>
        <v>0</v>
      </c>
      <c r="AI1149" s="27">
        <f t="shared" si="123"/>
        <v>0</v>
      </c>
      <c r="AJ1149" s="27">
        <f t="shared" si="124"/>
        <v>9999</v>
      </c>
      <c r="AK1149" s="27">
        <f t="shared" si="125"/>
        <v>9999</v>
      </c>
      <c r="AL1149" s="27">
        <f t="shared" si="126"/>
        <v>9999</v>
      </c>
      <c r="AM1149" s="27">
        <f t="shared" si="127"/>
        <v>9999</v>
      </c>
    </row>
    <row r="1150" spans="1:39" ht="35.1" customHeight="1">
      <c r="A1150" s="119" t="s">
        <v>1557</v>
      </c>
      <c r="B1150" s="119" t="s">
        <v>5541</v>
      </c>
      <c r="C1150" s="119" t="s">
        <v>1716</v>
      </c>
      <c r="D1150" s="119" t="s">
        <v>19</v>
      </c>
      <c r="E1150" s="119" t="s">
        <v>12</v>
      </c>
      <c r="F1150" s="121">
        <v>3</v>
      </c>
      <c r="G1150" s="121">
        <v>2</v>
      </c>
      <c r="H1150" s="121">
        <v>0</v>
      </c>
      <c r="I1150" s="119" t="s">
        <v>1716</v>
      </c>
      <c r="J1150" s="119"/>
      <c r="K1150" s="119" t="s">
        <v>5542</v>
      </c>
      <c r="L1150" s="119"/>
      <c r="M1150" s="119" t="s">
        <v>1716</v>
      </c>
      <c r="N1150" s="119"/>
      <c r="O1150" s="119"/>
      <c r="P1150" s="119"/>
      <c r="AF1150" s="27">
        <f t="shared" si="120"/>
        <v>0</v>
      </c>
      <c r="AG1150" s="27">
        <f t="shared" si="121"/>
        <v>0</v>
      </c>
      <c r="AH1150" s="27">
        <f t="shared" si="122"/>
        <v>0</v>
      </c>
      <c r="AI1150" s="27">
        <f t="shared" si="123"/>
        <v>0</v>
      </c>
      <c r="AJ1150" s="27">
        <f t="shared" si="124"/>
        <v>9999</v>
      </c>
      <c r="AK1150" s="27">
        <f t="shared" si="125"/>
        <v>9999</v>
      </c>
      <c r="AL1150" s="27">
        <f t="shared" si="126"/>
        <v>9999</v>
      </c>
      <c r="AM1150" s="27">
        <f t="shared" si="127"/>
        <v>9999</v>
      </c>
    </row>
    <row r="1151" spans="1:39" ht="35.1" customHeight="1">
      <c r="A1151" s="119" t="s">
        <v>1557</v>
      </c>
      <c r="B1151" s="119" t="s">
        <v>5543</v>
      </c>
      <c r="C1151" s="119" t="s">
        <v>482</v>
      </c>
      <c r="D1151" s="119" t="s">
        <v>19</v>
      </c>
      <c r="E1151" s="119" t="s">
        <v>12</v>
      </c>
      <c r="F1151" s="121">
        <v>4</v>
      </c>
      <c r="G1151" s="121">
        <v>2</v>
      </c>
      <c r="H1151" s="121">
        <v>0</v>
      </c>
      <c r="I1151" s="119" t="s">
        <v>482</v>
      </c>
      <c r="J1151" s="119"/>
      <c r="K1151" s="119" t="s">
        <v>3703</v>
      </c>
      <c r="L1151" s="119"/>
      <c r="M1151" s="119" t="s">
        <v>482</v>
      </c>
      <c r="N1151" s="119"/>
      <c r="O1151" s="119"/>
      <c r="P1151" s="119"/>
      <c r="AF1151" s="27">
        <f t="shared" si="120"/>
        <v>0</v>
      </c>
      <c r="AG1151" s="27">
        <f t="shared" si="121"/>
        <v>0</v>
      </c>
      <c r="AH1151" s="27">
        <f t="shared" si="122"/>
        <v>0</v>
      </c>
      <c r="AI1151" s="27">
        <f t="shared" si="123"/>
        <v>0</v>
      </c>
      <c r="AJ1151" s="27">
        <f t="shared" si="124"/>
        <v>9999</v>
      </c>
      <c r="AK1151" s="27">
        <f t="shared" si="125"/>
        <v>9999</v>
      </c>
      <c r="AL1151" s="27">
        <f t="shared" si="126"/>
        <v>9999</v>
      </c>
      <c r="AM1151" s="27">
        <f t="shared" si="127"/>
        <v>9999</v>
      </c>
    </row>
    <row r="1152" spans="1:39" ht="35.1" customHeight="1">
      <c r="A1152" s="119" t="s">
        <v>1557</v>
      </c>
      <c r="B1152" s="119" t="s">
        <v>5544</v>
      </c>
      <c r="C1152" s="119" t="s">
        <v>5545</v>
      </c>
      <c r="D1152" s="119" t="s">
        <v>19</v>
      </c>
      <c r="E1152" s="119" t="s">
        <v>3571</v>
      </c>
      <c r="F1152" s="121">
        <v>5</v>
      </c>
      <c r="G1152" s="121">
        <v>0</v>
      </c>
      <c r="H1152" s="121">
        <v>0</v>
      </c>
      <c r="I1152" s="119"/>
      <c r="J1152" s="119"/>
      <c r="K1152" s="119"/>
      <c r="L1152" s="119"/>
      <c r="M1152" s="119"/>
      <c r="N1152" s="119"/>
      <c r="O1152" s="119"/>
      <c r="P1152" s="119"/>
      <c r="AF1152" s="27">
        <f t="shared" si="120"/>
        <v>0</v>
      </c>
      <c r="AG1152" s="27">
        <f t="shared" si="121"/>
        <v>0</v>
      </c>
      <c r="AH1152" s="27">
        <f t="shared" si="122"/>
        <v>0</v>
      </c>
      <c r="AI1152" s="27">
        <f t="shared" si="123"/>
        <v>0</v>
      </c>
      <c r="AJ1152" s="27">
        <f t="shared" si="124"/>
        <v>9999</v>
      </c>
      <c r="AK1152" s="27">
        <f t="shared" si="125"/>
        <v>9999</v>
      </c>
      <c r="AL1152" s="27">
        <f t="shared" si="126"/>
        <v>9999</v>
      </c>
      <c r="AM1152" s="27">
        <f t="shared" si="127"/>
        <v>9999</v>
      </c>
    </row>
    <row r="1153" spans="1:39" ht="35.1" customHeight="1">
      <c r="A1153" s="119" t="s">
        <v>1557</v>
      </c>
      <c r="B1153" s="119" t="s">
        <v>5546</v>
      </c>
      <c r="C1153" s="119" t="s">
        <v>1566</v>
      </c>
      <c r="D1153" s="119" t="s">
        <v>14</v>
      </c>
      <c r="E1153" s="119" t="s">
        <v>12</v>
      </c>
      <c r="F1153" s="121">
        <v>1</v>
      </c>
      <c r="G1153" s="121">
        <v>0</v>
      </c>
      <c r="H1153" s="121">
        <v>3</v>
      </c>
      <c r="I1153" s="119"/>
      <c r="J1153" s="119" t="s">
        <v>1566</v>
      </c>
      <c r="K1153" s="119"/>
      <c r="L1153" s="119" t="s">
        <v>5547</v>
      </c>
      <c r="M1153" s="119" t="s">
        <v>1566</v>
      </c>
      <c r="N1153" s="119" t="s">
        <v>778</v>
      </c>
      <c r="O1153" s="119"/>
      <c r="P1153" s="119"/>
      <c r="AF1153" s="27">
        <f t="shared" si="120"/>
        <v>0</v>
      </c>
      <c r="AG1153" s="27">
        <f t="shared" si="121"/>
        <v>0</v>
      </c>
      <c r="AH1153" s="27">
        <f t="shared" si="122"/>
        <v>0</v>
      </c>
      <c r="AI1153" s="27">
        <f t="shared" si="123"/>
        <v>0</v>
      </c>
      <c r="AJ1153" s="27">
        <f t="shared" si="124"/>
        <v>9999</v>
      </c>
      <c r="AK1153" s="27">
        <f t="shared" si="125"/>
        <v>9999</v>
      </c>
      <c r="AL1153" s="27">
        <f t="shared" si="126"/>
        <v>9999</v>
      </c>
      <c r="AM1153" s="27">
        <f t="shared" si="127"/>
        <v>9999</v>
      </c>
    </row>
    <row r="1154" spans="1:39" ht="35.1" customHeight="1">
      <c r="A1154" s="119" t="s">
        <v>1557</v>
      </c>
      <c r="B1154" s="119" t="s">
        <v>5548</v>
      </c>
      <c r="C1154" s="119" t="s">
        <v>1567</v>
      </c>
      <c r="D1154" s="119" t="s">
        <v>14</v>
      </c>
      <c r="E1154" s="119" t="s">
        <v>12</v>
      </c>
      <c r="F1154" s="121">
        <v>2</v>
      </c>
      <c r="G1154" s="121">
        <v>0</v>
      </c>
      <c r="H1154" s="121">
        <v>3</v>
      </c>
      <c r="I1154" s="119"/>
      <c r="J1154" s="119" t="s">
        <v>1567</v>
      </c>
      <c r="K1154" s="119"/>
      <c r="L1154" s="119" t="s">
        <v>5549</v>
      </c>
      <c r="M1154" s="119" t="s">
        <v>1567</v>
      </c>
      <c r="N1154" s="119" t="s">
        <v>5550</v>
      </c>
      <c r="O1154" s="119"/>
      <c r="P1154" s="119"/>
      <c r="AF1154" s="27">
        <f t="shared" si="120"/>
        <v>0</v>
      </c>
      <c r="AG1154" s="27">
        <f t="shared" si="121"/>
        <v>0</v>
      </c>
      <c r="AH1154" s="27">
        <f t="shared" si="122"/>
        <v>0</v>
      </c>
      <c r="AI1154" s="27">
        <f t="shared" si="123"/>
        <v>0</v>
      </c>
      <c r="AJ1154" s="27">
        <f t="shared" si="124"/>
        <v>9999</v>
      </c>
      <c r="AK1154" s="27">
        <f t="shared" si="125"/>
        <v>9999</v>
      </c>
      <c r="AL1154" s="27">
        <f t="shared" si="126"/>
        <v>9999</v>
      </c>
      <c r="AM1154" s="27">
        <f t="shared" si="127"/>
        <v>9999</v>
      </c>
    </row>
    <row r="1155" spans="1:39" ht="35.1" customHeight="1">
      <c r="A1155" s="119" t="s">
        <v>1557</v>
      </c>
      <c r="B1155" s="119" t="s">
        <v>5551</v>
      </c>
      <c r="C1155" s="119" t="s">
        <v>69</v>
      </c>
      <c r="D1155" s="119" t="s">
        <v>14</v>
      </c>
      <c r="E1155" s="119" t="s">
        <v>12</v>
      </c>
      <c r="F1155" s="121">
        <v>3</v>
      </c>
      <c r="G1155" s="121">
        <v>0</v>
      </c>
      <c r="H1155" s="121">
        <v>2</v>
      </c>
      <c r="I1155" s="119"/>
      <c r="J1155" s="119" t="s">
        <v>69</v>
      </c>
      <c r="K1155" s="119"/>
      <c r="L1155" s="119" t="s">
        <v>3717</v>
      </c>
      <c r="M1155" s="119" t="s">
        <v>69</v>
      </c>
      <c r="N1155" s="119"/>
      <c r="O1155" s="119"/>
      <c r="P1155" s="119"/>
      <c r="AF1155" s="27">
        <f t="shared" si="120"/>
        <v>0</v>
      </c>
      <c r="AG1155" s="27">
        <f t="shared" si="121"/>
        <v>0</v>
      </c>
      <c r="AH1155" s="27">
        <f t="shared" si="122"/>
        <v>0</v>
      </c>
      <c r="AI1155" s="27">
        <f t="shared" si="123"/>
        <v>0</v>
      </c>
      <c r="AJ1155" s="27">
        <f t="shared" si="124"/>
        <v>9999</v>
      </c>
      <c r="AK1155" s="27">
        <f t="shared" si="125"/>
        <v>9999</v>
      </c>
      <c r="AL1155" s="27">
        <f t="shared" si="126"/>
        <v>9999</v>
      </c>
      <c r="AM1155" s="27">
        <f t="shared" si="127"/>
        <v>9999</v>
      </c>
    </row>
    <row r="1156" spans="1:39" ht="35.1" customHeight="1">
      <c r="A1156" s="119" t="s">
        <v>1557</v>
      </c>
      <c r="B1156" s="119" t="s">
        <v>5552</v>
      </c>
      <c r="C1156" s="119" t="s">
        <v>1289</v>
      </c>
      <c r="D1156" s="119" t="s">
        <v>14</v>
      </c>
      <c r="E1156" s="119" t="s">
        <v>12</v>
      </c>
      <c r="F1156" s="121">
        <v>4</v>
      </c>
      <c r="G1156" s="121">
        <v>0</v>
      </c>
      <c r="H1156" s="121">
        <v>2</v>
      </c>
      <c r="I1156" s="119"/>
      <c r="J1156" s="119" t="s">
        <v>1289</v>
      </c>
      <c r="K1156" s="119"/>
      <c r="L1156" s="119" t="s">
        <v>5082</v>
      </c>
      <c r="M1156" s="119" t="s">
        <v>1289</v>
      </c>
      <c r="N1156" s="119" t="s">
        <v>5083</v>
      </c>
      <c r="O1156" s="119"/>
      <c r="P1156" s="119"/>
      <c r="AF1156" s="27">
        <f t="shared" si="120"/>
        <v>0</v>
      </c>
      <c r="AG1156" s="27">
        <f t="shared" si="121"/>
        <v>0</v>
      </c>
      <c r="AH1156" s="27">
        <f t="shared" si="122"/>
        <v>0</v>
      </c>
      <c r="AI1156" s="27">
        <f t="shared" si="123"/>
        <v>0</v>
      </c>
      <c r="AJ1156" s="27">
        <f t="shared" si="124"/>
        <v>9999</v>
      </c>
      <c r="AK1156" s="27">
        <f t="shared" si="125"/>
        <v>9999</v>
      </c>
      <c r="AL1156" s="27">
        <f t="shared" si="126"/>
        <v>9999</v>
      </c>
      <c r="AM1156" s="27">
        <f t="shared" si="127"/>
        <v>9999</v>
      </c>
    </row>
    <row r="1157" spans="1:39" ht="35.1" customHeight="1">
      <c r="A1157" s="119" t="s">
        <v>1557</v>
      </c>
      <c r="B1157" s="119" t="s">
        <v>5553</v>
      </c>
      <c r="C1157" s="119" t="s">
        <v>5554</v>
      </c>
      <c r="D1157" s="119" t="s">
        <v>14</v>
      </c>
      <c r="E1157" s="119" t="s">
        <v>3571</v>
      </c>
      <c r="F1157" s="121">
        <v>5</v>
      </c>
      <c r="G1157" s="121">
        <v>0</v>
      </c>
      <c r="H1157" s="121">
        <v>0</v>
      </c>
      <c r="I1157" s="119"/>
      <c r="J1157" s="119"/>
      <c r="K1157" s="119"/>
      <c r="L1157" s="119"/>
      <c r="M1157" s="119"/>
      <c r="N1157" s="119"/>
      <c r="O1157" s="119"/>
      <c r="P1157" s="119"/>
      <c r="AF1157" s="27">
        <f t="shared" si="120"/>
        <v>0</v>
      </c>
      <c r="AG1157" s="27">
        <f t="shared" si="121"/>
        <v>0</v>
      </c>
      <c r="AH1157" s="27">
        <f t="shared" si="122"/>
        <v>0</v>
      </c>
      <c r="AI1157" s="27">
        <f t="shared" si="123"/>
        <v>0</v>
      </c>
      <c r="AJ1157" s="27">
        <f t="shared" si="124"/>
        <v>9999</v>
      </c>
      <c r="AK1157" s="27">
        <f t="shared" si="125"/>
        <v>9999</v>
      </c>
      <c r="AL1157" s="27">
        <f t="shared" si="126"/>
        <v>9999</v>
      </c>
      <c r="AM1157" s="27">
        <f t="shared" si="127"/>
        <v>9999</v>
      </c>
    </row>
    <row r="1158" spans="1:39" ht="35.1" customHeight="1">
      <c r="A1158" s="119" t="s">
        <v>671</v>
      </c>
      <c r="B1158" s="119" t="s">
        <v>5555</v>
      </c>
      <c r="C1158" s="119" t="s">
        <v>522</v>
      </c>
      <c r="D1158" s="119" t="s">
        <v>19</v>
      </c>
      <c r="E1158" s="119" t="s">
        <v>12</v>
      </c>
      <c r="F1158" s="121">
        <v>1</v>
      </c>
      <c r="G1158" s="121">
        <v>3</v>
      </c>
      <c r="H1158" s="121">
        <v>0</v>
      </c>
      <c r="I1158" s="119" t="s">
        <v>522</v>
      </c>
      <c r="J1158" s="119"/>
      <c r="K1158" s="119" t="s">
        <v>3764</v>
      </c>
      <c r="L1158" s="119"/>
      <c r="M1158" s="119" t="s">
        <v>522</v>
      </c>
      <c r="N1158" s="119"/>
      <c r="O1158" s="119"/>
      <c r="P1158" s="119"/>
      <c r="AF1158" s="27">
        <f t="shared" si="120"/>
        <v>0</v>
      </c>
      <c r="AG1158" s="27">
        <f t="shared" si="121"/>
        <v>0</v>
      </c>
      <c r="AH1158" s="27">
        <f t="shared" si="122"/>
        <v>0</v>
      </c>
      <c r="AI1158" s="27">
        <f t="shared" si="123"/>
        <v>0</v>
      </c>
      <c r="AJ1158" s="27">
        <f t="shared" si="124"/>
        <v>9999</v>
      </c>
      <c r="AK1158" s="27">
        <f t="shared" si="125"/>
        <v>9999</v>
      </c>
      <c r="AL1158" s="27">
        <f t="shared" si="126"/>
        <v>9999</v>
      </c>
      <c r="AM1158" s="27">
        <f t="shared" si="127"/>
        <v>9999</v>
      </c>
    </row>
    <row r="1159" spans="1:39" ht="35.1" customHeight="1">
      <c r="A1159" s="119" t="s">
        <v>671</v>
      </c>
      <c r="B1159" s="119" t="s">
        <v>5556</v>
      </c>
      <c r="C1159" s="119" t="s">
        <v>1290</v>
      </c>
      <c r="D1159" s="119" t="s">
        <v>19</v>
      </c>
      <c r="E1159" s="119" t="s">
        <v>12</v>
      </c>
      <c r="F1159" s="121">
        <v>2</v>
      </c>
      <c r="G1159" s="121">
        <v>3</v>
      </c>
      <c r="H1159" s="121">
        <v>0</v>
      </c>
      <c r="I1159" s="119" t="s">
        <v>1290</v>
      </c>
      <c r="J1159" s="119"/>
      <c r="K1159" s="119" t="s">
        <v>3864</v>
      </c>
      <c r="L1159" s="119"/>
      <c r="M1159" s="119" t="s">
        <v>1290</v>
      </c>
      <c r="N1159" s="119" t="s">
        <v>3865</v>
      </c>
      <c r="O1159" s="119"/>
      <c r="P1159" s="119"/>
      <c r="AF1159" s="27">
        <f t="shared" si="120"/>
        <v>0</v>
      </c>
      <c r="AG1159" s="27">
        <f t="shared" si="121"/>
        <v>0</v>
      </c>
      <c r="AH1159" s="27">
        <f t="shared" si="122"/>
        <v>0</v>
      </c>
      <c r="AI1159" s="27">
        <f t="shared" si="123"/>
        <v>0</v>
      </c>
      <c r="AJ1159" s="27">
        <f t="shared" si="124"/>
        <v>9999</v>
      </c>
      <c r="AK1159" s="27">
        <f t="shared" si="125"/>
        <v>9999</v>
      </c>
      <c r="AL1159" s="27">
        <f t="shared" si="126"/>
        <v>9999</v>
      </c>
      <c r="AM1159" s="27">
        <f t="shared" si="127"/>
        <v>9999</v>
      </c>
    </row>
    <row r="1160" spans="1:39" ht="35.1" customHeight="1">
      <c r="A1160" s="119" t="s">
        <v>671</v>
      </c>
      <c r="B1160" s="119" t="s">
        <v>5557</v>
      </c>
      <c r="C1160" s="119" t="s">
        <v>890</v>
      </c>
      <c r="D1160" s="119" t="s">
        <v>19</v>
      </c>
      <c r="E1160" s="119" t="s">
        <v>12</v>
      </c>
      <c r="F1160" s="121">
        <v>3</v>
      </c>
      <c r="G1160" s="121">
        <v>2</v>
      </c>
      <c r="H1160" s="121">
        <v>0</v>
      </c>
      <c r="I1160" s="119" t="s">
        <v>890</v>
      </c>
      <c r="J1160" s="119"/>
      <c r="K1160" s="119" t="s">
        <v>5073</v>
      </c>
      <c r="L1160" s="119"/>
      <c r="M1160" s="119" t="s">
        <v>890</v>
      </c>
      <c r="N1160" s="119"/>
      <c r="O1160" s="119"/>
      <c r="P1160" s="119"/>
      <c r="AF1160" s="27">
        <f t="shared" si="120"/>
        <v>0</v>
      </c>
      <c r="AG1160" s="27">
        <f t="shared" si="121"/>
        <v>0</v>
      </c>
      <c r="AH1160" s="27">
        <f t="shared" si="122"/>
        <v>0</v>
      </c>
      <c r="AI1160" s="27">
        <f t="shared" si="123"/>
        <v>0</v>
      </c>
      <c r="AJ1160" s="27">
        <f t="shared" si="124"/>
        <v>9999</v>
      </c>
      <c r="AK1160" s="27">
        <f t="shared" si="125"/>
        <v>9999</v>
      </c>
      <c r="AL1160" s="27">
        <f t="shared" si="126"/>
        <v>9999</v>
      </c>
      <c r="AM1160" s="27">
        <f t="shared" si="127"/>
        <v>9999</v>
      </c>
    </row>
    <row r="1161" spans="1:39" ht="35.1" customHeight="1">
      <c r="A1161" s="119" t="s">
        <v>671</v>
      </c>
      <c r="B1161" s="119" t="s">
        <v>5558</v>
      </c>
      <c r="C1161" s="119" t="s">
        <v>430</v>
      </c>
      <c r="D1161" s="119" t="s">
        <v>19</v>
      </c>
      <c r="E1161" s="119" t="s">
        <v>12</v>
      </c>
      <c r="F1161" s="121">
        <v>4</v>
      </c>
      <c r="G1161" s="121">
        <v>2</v>
      </c>
      <c r="H1161" s="121">
        <v>0</v>
      </c>
      <c r="I1161" s="119" t="s">
        <v>430</v>
      </c>
      <c r="J1161" s="119"/>
      <c r="K1161" s="119" t="s">
        <v>3613</v>
      </c>
      <c r="L1161" s="119"/>
      <c r="M1161" s="119" t="s">
        <v>430</v>
      </c>
      <c r="N1161" s="119" t="s">
        <v>3614</v>
      </c>
      <c r="O1161" s="119" t="s">
        <v>3615</v>
      </c>
      <c r="P1161" s="119" t="s">
        <v>3616</v>
      </c>
      <c r="AF1161" s="27">
        <f t="shared" si="120"/>
        <v>0</v>
      </c>
      <c r="AG1161" s="27">
        <f t="shared" si="121"/>
        <v>0</v>
      </c>
      <c r="AH1161" s="27">
        <f t="shared" si="122"/>
        <v>0</v>
      </c>
      <c r="AI1161" s="27">
        <f t="shared" si="123"/>
        <v>0</v>
      </c>
      <c r="AJ1161" s="27">
        <f t="shared" si="124"/>
        <v>9999</v>
      </c>
      <c r="AK1161" s="27">
        <f t="shared" si="125"/>
        <v>9999</v>
      </c>
      <c r="AL1161" s="27">
        <f t="shared" si="126"/>
        <v>9999</v>
      </c>
      <c r="AM1161" s="27">
        <f t="shared" si="127"/>
        <v>9999</v>
      </c>
    </row>
    <row r="1162" spans="1:39" ht="35.1" customHeight="1">
      <c r="A1162" s="119" t="s">
        <v>671</v>
      </c>
      <c r="B1162" s="119" t="s">
        <v>5559</v>
      </c>
      <c r="C1162" s="119" t="s">
        <v>5560</v>
      </c>
      <c r="D1162" s="119" t="s">
        <v>19</v>
      </c>
      <c r="E1162" s="119" t="s">
        <v>3571</v>
      </c>
      <c r="F1162" s="121">
        <v>5</v>
      </c>
      <c r="G1162" s="121">
        <v>0</v>
      </c>
      <c r="H1162" s="121">
        <v>0</v>
      </c>
      <c r="I1162" s="119"/>
      <c r="J1162" s="119"/>
      <c r="K1162" s="119"/>
      <c r="L1162" s="119"/>
      <c r="M1162" s="119"/>
      <c r="N1162" s="119"/>
      <c r="O1162" s="119"/>
      <c r="P1162" s="119"/>
      <c r="AF1162" s="27">
        <f t="shared" si="120"/>
        <v>0</v>
      </c>
      <c r="AG1162" s="27">
        <f t="shared" si="121"/>
        <v>0</v>
      </c>
      <c r="AH1162" s="27">
        <f t="shared" si="122"/>
        <v>0</v>
      </c>
      <c r="AI1162" s="27">
        <f t="shared" si="123"/>
        <v>0</v>
      </c>
      <c r="AJ1162" s="27">
        <f t="shared" si="124"/>
        <v>9999</v>
      </c>
      <c r="AK1162" s="27">
        <f t="shared" si="125"/>
        <v>9999</v>
      </c>
      <c r="AL1162" s="27">
        <f t="shared" si="126"/>
        <v>9999</v>
      </c>
      <c r="AM1162" s="27">
        <f t="shared" si="127"/>
        <v>9999</v>
      </c>
    </row>
    <row r="1163" spans="1:39" ht="35.1" customHeight="1">
      <c r="A1163" s="119" t="s">
        <v>671</v>
      </c>
      <c r="B1163" s="119" t="s">
        <v>5561</v>
      </c>
      <c r="C1163" s="119" t="s">
        <v>507</v>
      </c>
      <c r="D1163" s="119" t="s">
        <v>14</v>
      </c>
      <c r="E1163" s="119" t="s">
        <v>12</v>
      </c>
      <c r="F1163" s="121">
        <v>1</v>
      </c>
      <c r="G1163" s="121">
        <v>0</v>
      </c>
      <c r="H1163" s="121">
        <v>3</v>
      </c>
      <c r="I1163" s="119"/>
      <c r="J1163" s="119" t="s">
        <v>507</v>
      </c>
      <c r="K1163" s="119"/>
      <c r="L1163" s="119" t="s">
        <v>3756</v>
      </c>
      <c r="M1163" s="119" t="s">
        <v>507</v>
      </c>
      <c r="N1163" s="119"/>
      <c r="O1163" s="119"/>
      <c r="P1163" s="119"/>
      <c r="AF1163" s="27">
        <f t="shared" si="120"/>
        <v>0</v>
      </c>
      <c r="AG1163" s="27">
        <f t="shared" si="121"/>
        <v>0</v>
      </c>
      <c r="AH1163" s="27">
        <f t="shared" si="122"/>
        <v>0</v>
      </c>
      <c r="AI1163" s="27">
        <f t="shared" si="123"/>
        <v>0</v>
      </c>
      <c r="AJ1163" s="27">
        <f t="shared" si="124"/>
        <v>9999</v>
      </c>
      <c r="AK1163" s="27">
        <f t="shared" si="125"/>
        <v>9999</v>
      </c>
      <c r="AL1163" s="27">
        <f t="shared" si="126"/>
        <v>9999</v>
      </c>
      <c r="AM1163" s="27">
        <f t="shared" si="127"/>
        <v>9999</v>
      </c>
    </row>
    <row r="1164" spans="1:39" ht="35.1" customHeight="1">
      <c r="A1164" s="119" t="s">
        <v>671</v>
      </c>
      <c r="B1164" s="119" t="s">
        <v>5562</v>
      </c>
      <c r="C1164" s="119" t="s">
        <v>54</v>
      </c>
      <c r="D1164" s="119" t="s">
        <v>14</v>
      </c>
      <c r="E1164" s="119" t="s">
        <v>12</v>
      </c>
      <c r="F1164" s="121">
        <v>2</v>
      </c>
      <c r="G1164" s="121">
        <v>0</v>
      </c>
      <c r="H1164" s="121">
        <v>3</v>
      </c>
      <c r="I1164" s="119"/>
      <c r="J1164" s="119" t="s">
        <v>54</v>
      </c>
      <c r="K1164" s="119"/>
      <c r="L1164" s="119" t="s">
        <v>3875</v>
      </c>
      <c r="M1164" s="119" t="s">
        <v>54</v>
      </c>
      <c r="N1164" s="119"/>
      <c r="O1164" s="119"/>
      <c r="P1164" s="119"/>
      <c r="AF1164" s="27">
        <f t="shared" si="120"/>
        <v>0</v>
      </c>
      <c r="AG1164" s="27">
        <f t="shared" si="121"/>
        <v>0</v>
      </c>
      <c r="AH1164" s="27">
        <f t="shared" si="122"/>
        <v>0</v>
      </c>
      <c r="AI1164" s="27">
        <f t="shared" si="123"/>
        <v>0</v>
      </c>
      <c r="AJ1164" s="27">
        <f t="shared" si="124"/>
        <v>9999</v>
      </c>
      <c r="AK1164" s="27">
        <f t="shared" si="125"/>
        <v>9999</v>
      </c>
      <c r="AL1164" s="27">
        <f t="shared" si="126"/>
        <v>9999</v>
      </c>
      <c r="AM1164" s="27">
        <f t="shared" si="127"/>
        <v>9999</v>
      </c>
    </row>
    <row r="1165" spans="1:39" ht="35.1" customHeight="1">
      <c r="A1165" s="119" t="s">
        <v>671</v>
      </c>
      <c r="B1165" s="119" t="s">
        <v>5563</v>
      </c>
      <c r="C1165" s="119" t="s">
        <v>651</v>
      </c>
      <c r="D1165" s="119" t="s">
        <v>14</v>
      </c>
      <c r="E1165" s="119" t="s">
        <v>12</v>
      </c>
      <c r="F1165" s="121">
        <v>3</v>
      </c>
      <c r="G1165" s="121">
        <v>0</v>
      </c>
      <c r="H1165" s="121">
        <v>2</v>
      </c>
      <c r="I1165" s="119"/>
      <c r="J1165" s="119" t="s">
        <v>651</v>
      </c>
      <c r="K1165" s="119"/>
      <c r="L1165" s="119" t="s">
        <v>3997</v>
      </c>
      <c r="M1165" s="119" t="s">
        <v>651</v>
      </c>
      <c r="N1165" s="119"/>
      <c r="O1165" s="119"/>
      <c r="P1165" s="119"/>
      <c r="AF1165" s="27">
        <f t="shared" si="120"/>
        <v>0</v>
      </c>
      <c r="AG1165" s="27">
        <f t="shared" si="121"/>
        <v>0</v>
      </c>
      <c r="AH1165" s="27">
        <f t="shared" si="122"/>
        <v>0</v>
      </c>
      <c r="AI1165" s="27">
        <f t="shared" si="123"/>
        <v>0</v>
      </c>
      <c r="AJ1165" s="27">
        <f t="shared" si="124"/>
        <v>9999</v>
      </c>
      <c r="AK1165" s="27">
        <f t="shared" si="125"/>
        <v>9999</v>
      </c>
      <c r="AL1165" s="27">
        <f t="shared" si="126"/>
        <v>9999</v>
      </c>
      <c r="AM1165" s="27">
        <f t="shared" si="127"/>
        <v>9999</v>
      </c>
    </row>
    <row r="1166" spans="1:39" ht="35.1" customHeight="1">
      <c r="A1166" s="119" t="s">
        <v>671</v>
      </c>
      <c r="B1166" s="119" t="s">
        <v>5564</v>
      </c>
      <c r="C1166" s="119" t="s">
        <v>69</v>
      </c>
      <c r="D1166" s="119" t="s">
        <v>14</v>
      </c>
      <c r="E1166" s="119" t="s">
        <v>12</v>
      </c>
      <c r="F1166" s="121">
        <v>4</v>
      </c>
      <c r="G1166" s="121">
        <v>0</v>
      </c>
      <c r="H1166" s="121">
        <v>2</v>
      </c>
      <c r="I1166" s="119"/>
      <c r="J1166" s="119" t="s">
        <v>69</v>
      </c>
      <c r="K1166" s="119"/>
      <c r="L1166" s="119" t="s">
        <v>3717</v>
      </c>
      <c r="M1166" s="119" t="s">
        <v>69</v>
      </c>
      <c r="N1166" s="119"/>
      <c r="O1166" s="119"/>
      <c r="P1166" s="119"/>
      <c r="AF1166" s="27">
        <f t="shared" si="120"/>
        <v>0</v>
      </c>
      <c r="AG1166" s="27">
        <f t="shared" si="121"/>
        <v>0</v>
      </c>
      <c r="AH1166" s="27">
        <f t="shared" si="122"/>
        <v>0</v>
      </c>
      <c r="AI1166" s="27">
        <f t="shared" si="123"/>
        <v>0</v>
      </c>
      <c r="AJ1166" s="27">
        <f t="shared" si="124"/>
        <v>9999</v>
      </c>
      <c r="AK1166" s="27">
        <f t="shared" si="125"/>
        <v>9999</v>
      </c>
      <c r="AL1166" s="27">
        <f t="shared" si="126"/>
        <v>9999</v>
      </c>
      <c r="AM1166" s="27">
        <f t="shared" si="127"/>
        <v>9999</v>
      </c>
    </row>
    <row r="1167" spans="1:39" ht="35.1" customHeight="1">
      <c r="A1167" s="119" t="s">
        <v>671</v>
      </c>
      <c r="B1167" s="119" t="s">
        <v>5565</v>
      </c>
      <c r="C1167" s="119" t="s">
        <v>5566</v>
      </c>
      <c r="D1167" s="119" t="s">
        <v>14</v>
      </c>
      <c r="E1167" s="119" t="s">
        <v>3571</v>
      </c>
      <c r="F1167" s="121">
        <v>5</v>
      </c>
      <c r="G1167" s="121">
        <v>0</v>
      </c>
      <c r="H1167" s="121">
        <v>0</v>
      </c>
      <c r="I1167" s="119"/>
      <c r="J1167" s="119"/>
      <c r="K1167" s="119"/>
      <c r="L1167" s="119"/>
      <c r="M1167" s="119"/>
      <c r="N1167" s="119"/>
      <c r="O1167" s="119"/>
      <c r="P1167" s="119"/>
      <c r="AF1167" s="27">
        <f t="shared" si="120"/>
        <v>0</v>
      </c>
      <c r="AG1167" s="27">
        <f t="shared" si="121"/>
        <v>0</v>
      </c>
      <c r="AH1167" s="27">
        <f t="shared" si="122"/>
        <v>0</v>
      </c>
      <c r="AI1167" s="27">
        <f t="shared" si="123"/>
        <v>0</v>
      </c>
      <c r="AJ1167" s="27">
        <f t="shared" si="124"/>
        <v>9999</v>
      </c>
      <c r="AK1167" s="27">
        <f t="shared" si="125"/>
        <v>9999</v>
      </c>
      <c r="AL1167" s="27">
        <f t="shared" si="126"/>
        <v>9999</v>
      </c>
      <c r="AM1167" s="27">
        <f t="shared" si="127"/>
        <v>9999</v>
      </c>
    </row>
    <row r="1168" spans="1:39" ht="35.1" customHeight="1">
      <c r="A1168" s="119" t="s">
        <v>1577</v>
      </c>
      <c r="B1168" s="119" t="s">
        <v>5567</v>
      </c>
      <c r="C1168" s="119" t="s">
        <v>1251</v>
      </c>
      <c r="D1168" s="119" t="s">
        <v>19</v>
      </c>
      <c r="E1168" s="119" t="s">
        <v>12</v>
      </c>
      <c r="F1168" s="121">
        <v>1</v>
      </c>
      <c r="G1168" s="121">
        <v>3</v>
      </c>
      <c r="H1168" s="121">
        <v>0</v>
      </c>
      <c r="I1168" s="119" t="s">
        <v>1251</v>
      </c>
      <c r="J1168" s="119"/>
      <c r="K1168" s="119" t="s">
        <v>5013</v>
      </c>
      <c r="L1168" s="119"/>
      <c r="M1168" s="119" t="s">
        <v>1251</v>
      </c>
      <c r="N1168" s="119"/>
      <c r="O1168" s="119"/>
      <c r="P1168" s="119"/>
      <c r="AF1168" s="27">
        <f t="shared" si="120"/>
        <v>0</v>
      </c>
      <c r="AG1168" s="27">
        <f t="shared" si="121"/>
        <v>0</v>
      </c>
      <c r="AH1168" s="27">
        <f t="shared" si="122"/>
        <v>0</v>
      </c>
      <c r="AI1168" s="27">
        <f t="shared" si="123"/>
        <v>0</v>
      </c>
      <c r="AJ1168" s="27">
        <f t="shared" si="124"/>
        <v>9999</v>
      </c>
      <c r="AK1168" s="27">
        <f t="shared" si="125"/>
        <v>9999</v>
      </c>
      <c r="AL1168" s="27">
        <f t="shared" si="126"/>
        <v>9999</v>
      </c>
      <c r="AM1168" s="27">
        <f t="shared" si="127"/>
        <v>9999</v>
      </c>
    </row>
    <row r="1169" spans="1:39" ht="35.1" customHeight="1">
      <c r="A1169" s="119" t="s">
        <v>1577</v>
      </c>
      <c r="B1169" s="119" t="s">
        <v>5568</v>
      </c>
      <c r="C1169" s="119" t="s">
        <v>1205</v>
      </c>
      <c r="D1169" s="119" t="s">
        <v>19</v>
      </c>
      <c r="E1169" s="119" t="s">
        <v>12</v>
      </c>
      <c r="F1169" s="121">
        <v>2</v>
      </c>
      <c r="G1169" s="121">
        <v>3</v>
      </c>
      <c r="H1169" s="121">
        <v>0</v>
      </c>
      <c r="I1169" s="119" t="s">
        <v>1205</v>
      </c>
      <c r="J1169" s="119"/>
      <c r="K1169" s="119" t="s">
        <v>4922</v>
      </c>
      <c r="L1169" s="119"/>
      <c r="M1169" s="119" t="s">
        <v>1205</v>
      </c>
      <c r="N1169" s="119"/>
      <c r="O1169" s="119"/>
      <c r="P1169" s="119"/>
      <c r="AF1169" s="27">
        <f t="shared" si="120"/>
        <v>0</v>
      </c>
      <c r="AG1169" s="27">
        <f t="shared" si="121"/>
        <v>0</v>
      </c>
      <c r="AH1169" s="27">
        <f t="shared" si="122"/>
        <v>0</v>
      </c>
      <c r="AI1169" s="27">
        <f t="shared" si="123"/>
        <v>0</v>
      </c>
      <c r="AJ1169" s="27">
        <f t="shared" si="124"/>
        <v>9999</v>
      </c>
      <c r="AK1169" s="27">
        <f t="shared" si="125"/>
        <v>9999</v>
      </c>
      <c r="AL1169" s="27">
        <f t="shared" si="126"/>
        <v>9999</v>
      </c>
      <c r="AM1169" s="27">
        <f t="shared" si="127"/>
        <v>9999</v>
      </c>
    </row>
    <row r="1170" spans="1:39" ht="35.1" customHeight="1">
      <c r="A1170" s="119" t="s">
        <v>1577</v>
      </c>
      <c r="B1170" s="119" t="s">
        <v>5569</v>
      </c>
      <c r="C1170" s="119" t="s">
        <v>5570</v>
      </c>
      <c r="D1170" s="119" t="s">
        <v>19</v>
      </c>
      <c r="E1170" s="119" t="s">
        <v>12</v>
      </c>
      <c r="F1170" s="121">
        <v>3</v>
      </c>
      <c r="G1170" s="121">
        <v>2</v>
      </c>
      <c r="H1170" s="121">
        <v>0</v>
      </c>
      <c r="I1170" s="119" t="s">
        <v>5570</v>
      </c>
      <c r="J1170" s="119"/>
      <c r="K1170" s="119" t="s">
        <v>5571</v>
      </c>
      <c r="L1170" s="119"/>
      <c r="M1170" s="119" t="s">
        <v>5570</v>
      </c>
      <c r="N1170" s="119" t="s">
        <v>5572</v>
      </c>
      <c r="O1170" s="119" t="s">
        <v>393</v>
      </c>
      <c r="P1170" s="119"/>
      <c r="AF1170" s="27">
        <f t="shared" si="120"/>
        <v>0</v>
      </c>
      <c r="AG1170" s="27">
        <f t="shared" si="121"/>
        <v>0</v>
      </c>
      <c r="AH1170" s="27">
        <f t="shared" si="122"/>
        <v>0</v>
      </c>
      <c r="AI1170" s="27">
        <f t="shared" si="123"/>
        <v>0</v>
      </c>
      <c r="AJ1170" s="27">
        <f t="shared" si="124"/>
        <v>9999</v>
      </c>
      <c r="AK1170" s="27">
        <f t="shared" si="125"/>
        <v>9999</v>
      </c>
      <c r="AL1170" s="27">
        <f t="shared" si="126"/>
        <v>9999</v>
      </c>
      <c r="AM1170" s="27">
        <f t="shared" si="127"/>
        <v>9999</v>
      </c>
    </row>
    <row r="1171" spans="1:39" ht="35.1" customHeight="1">
      <c r="A1171" s="119" t="s">
        <v>1577</v>
      </c>
      <c r="B1171" s="119" t="s">
        <v>5573</v>
      </c>
      <c r="C1171" s="119" t="s">
        <v>1718</v>
      </c>
      <c r="D1171" s="119" t="s">
        <v>19</v>
      </c>
      <c r="E1171" s="119" t="s">
        <v>12</v>
      </c>
      <c r="F1171" s="121">
        <v>4</v>
      </c>
      <c r="G1171" s="121">
        <v>2</v>
      </c>
      <c r="H1171" s="121">
        <v>0</v>
      </c>
      <c r="I1171" s="119" t="s">
        <v>1718</v>
      </c>
      <c r="J1171" s="119"/>
      <c r="K1171" s="119" t="s">
        <v>5574</v>
      </c>
      <c r="L1171" s="119"/>
      <c r="M1171" s="119" t="s">
        <v>1718</v>
      </c>
      <c r="N1171" s="119" t="s">
        <v>5575</v>
      </c>
      <c r="O1171" s="119"/>
      <c r="P1171" s="119"/>
      <c r="AF1171" s="27">
        <f t="shared" si="120"/>
        <v>0</v>
      </c>
      <c r="AG1171" s="27">
        <f t="shared" si="121"/>
        <v>0</v>
      </c>
      <c r="AH1171" s="27">
        <f t="shared" si="122"/>
        <v>0</v>
      </c>
      <c r="AI1171" s="27">
        <f t="shared" si="123"/>
        <v>0</v>
      </c>
      <c r="AJ1171" s="27">
        <f t="shared" si="124"/>
        <v>9999</v>
      </c>
      <c r="AK1171" s="27">
        <f t="shared" si="125"/>
        <v>9999</v>
      </c>
      <c r="AL1171" s="27">
        <f t="shared" si="126"/>
        <v>9999</v>
      </c>
      <c r="AM1171" s="27">
        <f t="shared" si="127"/>
        <v>9999</v>
      </c>
    </row>
    <row r="1172" spans="1:39" ht="35.1" customHeight="1">
      <c r="A1172" s="119" t="s">
        <v>1577</v>
      </c>
      <c r="B1172" s="119" t="s">
        <v>5576</v>
      </c>
      <c r="C1172" s="119" t="s">
        <v>5577</v>
      </c>
      <c r="D1172" s="119" t="s">
        <v>19</v>
      </c>
      <c r="E1172" s="119" t="s">
        <v>3571</v>
      </c>
      <c r="F1172" s="121">
        <v>5</v>
      </c>
      <c r="G1172" s="121">
        <v>0</v>
      </c>
      <c r="H1172" s="121">
        <v>0</v>
      </c>
      <c r="I1172" s="119"/>
      <c r="J1172" s="119"/>
      <c r="K1172" s="119"/>
      <c r="L1172" s="119"/>
      <c r="M1172" s="119"/>
      <c r="N1172" s="119"/>
      <c r="O1172" s="119"/>
      <c r="P1172" s="119"/>
      <c r="AF1172" s="27">
        <f t="shared" si="120"/>
        <v>0</v>
      </c>
      <c r="AG1172" s="27">
        <f t="shared" si="121"/>
        <v>0</v>
      </c>
      <c r="AH1172" s="27">
        <f t="shared" si="122"/>
        <v>0</v>
      </c>
      <c r="AI1172" s="27">
        <f t="shared" si="123"/>
        <v>0</v>
      </c>
      <c r="AJ1172" s="27">
        <f t="shared" si="124"/>
        <v>9999</v>
      </c>
      <c r="AK1172" s="27">
        <f t="shared" si="125"/>
        <v>9999</v>
      </c>
      <c r="AL1172" s="27">
        <f t="shared" si="126"/>
        <v>9999</v>
      </c>
      <c r="AM1172" s="27">
        <f t="shared" si="127"/>
        <v>9999</v>
      </c>
    </row>
    <row r="1173" spans="1:39" ht="35.1" customHeight="1">
      <c r="A1173" s="119" t="s">
        <v>1577</v>
      </c>
      <c r="B1173" s="119" t="s">
        <v>5578</v>
      </c>
      <c r="C1173" s="119" t="s">
        <v>1586</v>
      </c>
      <c r="D1173" s="119" t="s">
        <v>14</v>
      </c>
      <c r="E1173" s="119" t="s">
        <v>12</v>
      </c>
      <c r="F1173" s="121">
        <v>1</v>
      </c>
      <c r="G1173" s="121">
        <v>0</v>
      </c>
      <c r="H1173" s="121">
        <v>3</v>
      </c>
      <c r="I1173" s="119"/>
      <c r="J1173" s="119" t="s">
        <v>1586</v>
      </c>
      <c r="K1173" s="119"/>
      <c r="L1173" s="119" t="s">
        <v>5579</v>
      </c>
      <c r="M1173" s="119" t="s">
        <v>1586</v>
      </c>
      <c r="N1173" s="119"/>
      <c r="O1173" s="119"/>
      <c r="P1173" s="119"/>
      <c r="AF1173" s="27">
        <f t="shared" si="120"/>
        <v>0</v>
      </c>
      <c r="AG1173" s="27">
        <f t="shared" si="121"/>
        <v>0</v>
      </c>
      <c r="AH1173" s="27">
        <f t="shared" si="122"/>
        <v>0</v>
      </c>
      <c r="AI1173" s="27">
        <f t="shared" si="123"/>
        <v>0</v>
      </c>
      <c r="AJ1173" s="27">
        <f t="shared" si="124"/>
        <v>9999</v>
      </c>
      <c r="AK1173" s="27">
        <f t="shared" si="125"/>
        <v>9999</v>
      </c>
      <c r="AL1173" s="27">
        <f t="shared" si="126"/>
        <v>9999</v>
      </c>
      <c r="AM1173" s="27">
        <f t="shared" si="127"/>
        <v>9999</v>
      </c>
    </row>
    <row r="1174" spans="1:39" ht="35.1" customHeight="1">
      <c r="A1174" s="119" t="s">
        <v>1577</v>
      </c>
      <c r="B1174" s="119" t="s">
        <v>5580</v>
      </c>
      <c r="C1174" s="119" t="s">
        <v>1121</v>
      </c>
      <c r="D1174" s="119" t="s">
        <v>14</v>
      </c>
      <c r="E1174" s="119" t="s">
        <v>12</v>
      </c>
      <c r="F1174" s="121">
        <v>2</v>
      </c>
      <c r="G1174" s="121">
        <v>0</v>
      </c>
      <c r="H1174" s="121">
        <v>3</v>
      </c>
      <c r="I1174" s="119"/>
      <c r="J1174" s="119" t="s">
        <v>1121</v>
      </c>
      <c r="K1174" s="119"/>
      <c r="L1174" s="119" t="s">
        <v>4789</v>
      </c>
      <c r="M1174" s="119" t="s">
        <v>1121</v>
      </c>
      <c r="N1174" s="119"/>
      <c r="O1174" s="119"/>
      <c r="P1174" s="119"/>
      <c r="AF1174" s="27">
        <f t="shared" si="120"/>
        <v>0</v>
      </c>
      <c r="AG1174" s="27">
        <f t="shared" si="121"/>
        <v>0</v>
      </c>
      <c r="AH1174" s="27">
        <f t="shared" si="122"/>
        <v>0</v>
      </c>
      <c r="AI1174" s="27">
        <f t="shared" si="123"/>
        <v>0</v>
      </c>
      <c r="AJ1174" s="27">
        <f t="shared" si="124"/>
        <v>9999</v>
      </c>
      <c r="AK1174" s="27">
        <f t="shared" si="125"/>
        <v>9999</v>
      </c>
      <c r="AL1174" s="27">
        <f t="shared" si="126"/>
        <v>9999</v>
      </c>
      <c r="AM1174" s="27">
        <f t="shared" si="127"/>
        <v>9999</v>
      </c>
    </row>
    <row r="1175" spans="1:39" ht="35.1" customHeight="1">
      <c r="A1175" s="119" t="s">
        <v>1577</v>
      </c>
      <c r="B1175" s="119" t="s">
        <v>5581</v>
      </c>
      <c r="C1175" s="119" t="s">
        <v>521</v>
      </c>
      <c r="D1175" s="119" t="s">
        <v>14</v>
      </c>
      <c r="E1175" s="119" t="s">
        <v>12</v>
      </c>
      <c r="F1175" s="121">
        <v>3</v>
      </c>
      <c r="G1175" s="121">
        <v>0</v>
      </c>
      <c r="H1175" s="121">
        <v>2</v>
      </c>
      <c r="I1175" s="119"/>
      <c r="J1175" s="119" t="s">
        <v>521</v>
      </c>
      <c r="K1175" s="119"/>
      <c r="L1175" s="119" t="s">
        <v>3782</v>
      </c>
      <c r="M1175" s="119" t="s">
        <v>521</v>
      </c>
      <c r="N1175" s="119" t="s">
        <v>3783</v>
      </c>
      <c r="O1175" s="119"/>
      <c r="P1175" s="119"/>
      <c r="AF1175" s="27">
        <f t="shared" si="120"/>
        <v>0</v>
      </c>
      <c r="AG1175" s="27">
        <f t="shared" si="121"/>
        <v>0</v>
      </c>
      <c r="AH1175" s="27">
        <f t="shared" si="122"/>
        <v>0</v>
      </c>
      <c r="AI1175" s="27">
        <f t="shared" si="123"/>
        <v>0</v>
      </c>
      <c r="AJ1175" s="27">
        <f t="shared" si="124"/>
        <v>9999</v>
      </c>
      <c r="AK1175" s="27">
        <f t="shared" si="125"/>
        <v>9999</v>
      </c>
      <c r="AL1175" s="27">
        <f t="shared" si="126"/>
        <v>9999</v>
      </c>
      <c r="AM1175" s="27">
        <f t="shared" si="127"/>
        <v>9999</v>
      </c>
    </row>
    <row r="1176" spans="1:39" ht="35.1" customHeight="1">
      <c r="A1176" s="119" t="s">
        <v>1577</v>
      </c>
      <c r="B1176" s="119" t="s">
        <v>5582</v>
      </c>
      <c r="C1176" s="119" t="s">
        <v>1587</v>
      </c>
      <c r="D1176" s="119" t="s">
        <v>14</v>
      </c>
      <c r="E1176" s="119" t="s">
        <v>12</v>
      </c>
      <c r="F1176" s="121">
        <v>4</v>
      </c>
      <c r="G1176" s="121">
        <v>0</v>
      </c>
      <c r="H1176" s="121">
        <v>2</v>
      </c>
      <c r="I1176" s="119"/>
      <c r="J1176" s="119" t="s">
        <v>1587</v>
      </c>
      <c r="K1176" s="119"/>
      <c r="L1176" s="119" t="s">
        <v>5583</v>
      </c>
      <c r="M1176" s="119" t="s">
        <v>1587</v>
      </c>
      <c r="N1176" s="119"/>
      <c r="O1176" s="119"/>
      <c r="P1176" s="119"/>
      <c r="AF1176" s="27">
        <f t="shared" si="120"/>
        <v>0</v>
      </c>
      <c r="AG1176" s="27">
        <f t="shared" si="121"/>
        <v>0</v>
      </c>
      <c r="AH1176" s="27">
        <f t="shared" si="122"/>
        <v>0</v>
      </c>
      <c r="AI1176" s="27">
        <f t="shared" si="123"/>
        <v>0</v>
      </c>
      <c r="AJ1176" s="27">
        <f t="shared" si="124"/>
        <v>9999</v>
      </c>
      <c r="AK1176" s="27">
        <f t="shared" si="125"/>
        <v>9999</v>
      </c>
      <c r="AL1176" s="27">
        <f t="shared" si="126"/>
        <v>9999</v>
      </c>
      <c r="AM1176" s="27">
        <f t="shared" si="127"/>
        <v>9999</v>
      </c>
    </row>
    <row r="1177" spans="1:39" ht="35.1" customHeight="1">
      <c r="A1177" s="119" t="s">
        <v>1577</v>
      </c>
      <c r="B1177" s="119" t="s">
        <v>5584</v>
      </c>
      <c r="C1177" s="119" t="s">
        <v>5585</v>
      </c>
      <c r="D1177" s="119" t="s">
        <v>14</v>
      </c>
      <c r="E1177" s="119" t="s">
        <v>3571</v>
      </c>
      <c r="F1177" s="121">
        <v>5</v>
      </c>
      <c r="G1177" s="121">
        <v>0</v>
      </c>
      <c r="H1177" s="121">
        <v>0</v>
      </c>
      <c r="I1177" s="119"/>
      <c r="J1177" s="119"/>
      <c r="K1177" s="119"/>
      <c r="L1177" s="119"/>
      <c r="M1177" s="119"/>
      <c r="N1177" s="119"/>
      <c r="O1177" s="119"/>
      <c r="P1177" s="119"/>
      <c r="AF1177" s="27">
        <f t="shared" si="120"/>
        <v>0</v>
      </c>
      <c r="AG1177" s="27">
        <f t="shared" si="121"/>
        <v>0</v>
      </c>
      <c r="AH1177" s="27">
        <f t="shared" si="122"/>
        <v>0</v>
      </c>
      <c r="AI1177" s="27">
        <f t="shared" si="123"/>
        <v>0</v>
      </c>
      <c r="AJ1177" s="27">
        <f t="shared" si="124"/>
        <v>9999</v>
      </c>
      <c r="AK1177" s="27">
        <f t="shared" si="125"/>
        <v>9999</v>
      </c>
      <c r="AL1177" s="27">
        <f t="shared" si="126"/>
        <v>9999</v>
      </c>
      <c r="AM1177" s="27">
        <f t="shared" si="127"/>
        <v>9999</v>
      </c>
    </row>
    <row r="1178" spans="1:39" ht="35.1" customHeight="1">
      <c r="A1178" s="119" t="s">
        <v>1588</v>
      </c>
      <c r="B1178" s="119" t="s">
        <v>5586</v>
      </c>
      <c r="C1178" s="119" t="s">
        <v>1471</v>
      </c>
      <c r="D1178" s="119" t="s">
        <v>19</v>
      </c>
      <c r="E1178" s="119" t="s">
        <v>12</v>
      </c>
      <c r="F1178" s="121">
        <v>1</v>
      </c>
      <c r="G1178" s="121">
        <v>3</v>
      </c>
      <c r="H1178" s="121">
        <v>0</v>
      </c>
      <c r="I1178" s="119" t="s">
        <v>1471</v>
      </c>
      <c r="J1178" s="119"/>
      <c r="K1178" s="119" t="s">
        <v>5377</v>
      </c>
      <c r="L1178" s="119"/>
      <c r="M1178" s="119" t="s">
        <v>1471</v>
      </c>
      <c r="N1178" s="119" t="s">
        <v>1684</v>
      </c>
      <c r="O1178" s="119"/>
      <c r="P1178" s="119"/>
      <c r="AF1178" s="27">
        <f t="shared" si="120"/>
        <v>0</v>
      </c>
      <c r="AG1178" s="27">
        <f t="shared" si="121"/>
        <v>0</v>
      </c>
      <c r="AH1178" s="27">
        <f t="shared" si="122"/>
        <v>0</v>
      </c>
      <c r="AI1178" s="27">
        <f t="shared" si="123"/>
        <v>0</v>
      </c>
      <c r="AJ1178" s="27">
        <f t="shared" si="124"/>
        <v>9999</v>
      </c>
      <c r="AK1178" s="27">
        <f t="shared" si="125"/>
        <v>9999</v>
      </c>
      <c r="AL1178" s="27">
        <f t="shared" si="126"/>
        <v>9999</v>
      </c>
      <c r="AM1178" s="27">
        <f t="shared" si="127"/>
        <v>9999</v>
      </c>
    </row>
    <row r="1179" spans="1:39" ht="35.1" customHeight="1">
      <c r="A1179" s="119" t="s">
        <v>1588</v>
      </c>
      <c r="B1179" s="119" t="s">
        <v>5587</v>
      </c>
      <c r="C1179" s="119" t="s">
        <v>1077</v>
      </c>
      <c r="D1179" s="119" t="s">
        <v>19</v>
      </c>
      <c r="E1179" s="119" t="s">
        <v>12</v>
      </c>
      <c r="F1179" s="121">
        <v>2</v>
      </c>
      <c r="G1179" s="121">
        <v>3</v>
      </c>
      <c r="H1179" s="121">
        <v>0</v>
      </c>
      <c r="I1179" s="119" t="s">
        <v>1077</v>
      </c>
      <c r="J1179" s="119"/>
      <c r="K1179" s="119" t="s">
        <v>4694</v>
      </c>
      <c r="L1179" s="119"/>
      <c r="M1179" s="119" t="s">
        <v>1077</v>
      </c>
      <c r="N1179" s="119"/>
      <c r="O1179" s="119"/>
      <c r="P1179" s="119"/>
      <c r="AF1179" s="27">
        <f t="shared" si="120"/>
        <v>0</v>
      </c>
      <c r="AG1179" s="27">
        <f t="shared" si="121"/>
        <v>0</v>
      </c>
      <c r="AH1179" s="27">
        <f t="shared" si="122"/>
        <v>0</v>
      </c>
      <c r="AI1179" s="27">
        <f t="shared" si="123"/>
        <v>0</v>
      </c>
      <c r="AJ1179" s="27">
        <f t="shared" si="124"/>
        <v>9999</v>
      </c>
      <c r="AK1179" s="27">
        <f t="shared" si="125"/>
        <v>9999</v>
      </c>
      <c r="AL1179" s="27">
        <f t="shared" si="126"/>
        <v>9999</v>
      </c>
      <c r="AM1179" s="27">
        <f t="shared" si="127"/>
        <v>9999</v>
      </c>
    </row>
    <row r="1180" spans="1:39" ht="35.1" customHeight="1">
      <c r="A1180" s="119" t="s">
        <v>1588</v>
      </c>
      <c r="B1180" s="119" t="s">
        <v>5588</v>
      </c>
      <c r="C1180" s="119" t="s">
        <v>5589</v>
      </c>
      <c r="D1180" s="119" t="s">
        <v>19</v>
      </c>
      <c r="E1180" s="119" t="s">
        <v>12</v>
      </c>
      <c r="F1180" s="121">
        <v>3</v>
      </c>
      <c r="G1180" s="121">
        <v>2</v>
      </c>
      <c r="H1180" s="121">
        <v>0</v>
      </c>
      <c r="I1180" s="119" t="s">
        <v>5589</v>
      </c>
      <c r="J1180" s="119"/>
      <c r="K1180" s="119" t="s">
        <v>5590</v>
      </c>
      <c r="L1180" s="119"/>
      <c r="M1180" s="119" t="s">
        <v>5589</v>
      </c>
      <c r="N1180" s="119" t="s">
        <v>440</v>
      </c>
      <c r="O1180" s="119" t="s">
        <v>441</v>
      </c>
      <c r="P1180" s="119"/>
      <c r="AF1180" s="27">
        <f t="shared" si="120"/>
        <v>0</v>
      </c>
      <c r="AG1180" s="27">
        <f t="shared" si="121"/>
        <v>0</v>
      </c>
      <c r="AH1180" s="27">
        <f t="shared" si="122"/>
        <v>0</v>
      </c>
      <c r="AI1180" s="27">
        <f t="shared" si="123"/>
        <v>0</v>
      </c>
      <c r="AJ1180" s="27">
        <f t="shared" si="124"/>
        <v>9999</v>
      </c>
      <c r="AK1180" s="27">
        <f t="shared" si="125"/>
        <v>9999</v>
      </c>
      <c r="AL1180" s="27">
        <f t="shared" si="126"/>
        <v>9999</v>
      </c>
      <c r="AM1180" s="27">
        <f t="shared" si="127"/>
        <v>9999</v>
      </c>
    </row>
    <row r="1181" spans="1:39" ht="35.1" customHeight="1">
      <c r="A1181" s="119" t="s">
        <v>1588</v>
      </c>
      <c r="B1181" s="119" t="s">
        <v>5591</v>
      </c>
      <c r="C1181" s="119" t="s">
        <v>5592</v>
      </c>
      <c r="D1181" s="119" t="s">
        <v>19</v>
      </c>
      <c r="E1181" s="119" t="s">
        <v>12</v>
      </c>
      <c r="F1181" s="121">
        <v>4</v>
      </c>
      <c r="G1181" s="121">
        <v>2</v>
      </c>
      <c r="H1181" s="121">
        <v>0</v>
      </c>
      <c r="I1181" s="119" t="s">
        <v>5592</v>
      </c>
      <c r="J1181" s="119"/>
      <c r="K1181" s="119" t="s">
        <v>5593</v>
      </c>
      <c r="L1181" s="119"/>
      <c r="M1181" s="119" t="s">
        <v>5592</v>
      </c>
      <c r="N1181" s="119" t="s">
        <v>5594</v>
      </c>
      <c r="O1181" s="119" t="s">
        <v>5595</v>
      </c>
      <c r="P1181" s="119"/>
      <c r="AF1181" s="27">
        <f t="shared" si="120"/>
        <v>0</v>
      </c>
      <c r="AG1181" s="27">
        <f t="shared" si="121"/>
        <v>0</v>
      </c>
      <c r="AH1181" s="27">
        <f t="shared" si="122"/>
        <v>0</v>
      </c>
      <c r="AI1181" s="27">
        <f t="shared" si="123"/>
        <v>0</v>
      </c>
      <c r="AJ1181" s="27">
        <f t="shared" si="124"/>
        <v>9999</v>
      </c>
      <c r="AK1181" s="27">
        <f t="shared" si="125"/>
        <v>9999</v>
      </c>
      <c r="AL1181" s="27">
        <f t="shared" si="126"/>
        <v>9999</v>
      </c>
      <c r="AM1181" s="27">
        <f t="shared" si="127"/>
        <v>9999</v>
      </c>
    </row>
    <row r="1182" spans="1:39" ht="35.1" customHeight="1">
      <c r="A1182" s="119" t="s">
        <v>1588</v>
      </c>
      <c r="B1182" s="119" t="s">
        <v>5596</v>
      </c>
      <c r="C1182" s="119" t="s">
        <v>5597</v>
      </c>
      <c r="D1182" s="119" t="s">
        <v>19</v>
      </c>
      <c r="E1182" s="119" t="s">
        <v>3571</v>
      </c>
      <c r="F1182" s="121">
        <v>5</v>
      </c>
      <c r="G1182" s="121">
        <v>0</v>
      </c>
      <c r="H1182" s="121">
        <v>0</v>
      </c>
      <c r="I1182" s="119"/>
      <c r="J1182" s="119"/>
      <c r="K1182" s="119"/>
      <c r="L1182" s="119"/>
      <c r="M1182" s="119"/>
      <c r="N1182" s="119"/>
      <c r="O1182" s="119"/>
      <c r="P1182" s="119"/>
      <c r="AF1182" s="27">
        <f t="shared" si="120"/>
        <v>0</v>
      </c>
      <c r="AG1182" s="27">
        <f t="shared" si="121"/>
        <v>0</v>
      </c>
      <c r="AH1182" s="27">
        <f t="shared" si="122"/>
        <v>0</v>
      </c>
      <c r="AI1182" s="27">
        <f t="shared" si="123"/>
        <v>0</v>
      </c>
      <c r="AJ1182" s="27">
        <f t="shared" si="124"/>
        <v>9999</v>
      </c>
      <c r="AK1182" s="27">
        <f t="shared" si="125"/>
        <v>9999</v>
      </c>
      <c r="AL1182" s="27">
        <f t="shared" si="126"/>
        <v>9999</v>
      </c>
      <c r="AM1182" s="27">
        <f t="shared" si="127"/>
        <v>9999</v>
      </c>
    </row>
    <row r="1183" spans="1:39" ht="35.1" customHeight="1">
      <c r="A1183" s="119" t="s">
        <v>1588</v>
      </c>
      <c r="B1183" s="119" t="s">
        <v>5598</v>
      </c>
      <c r="C1183" s="119" t="s">
        <v>1597</v>
      </c>
      <c r="D1183" s="119" t="s">
        <v>14</v>
      </c>
      <c r="E1183" s="119" t="s">
        <v>12</v>
      </c>
      <c r="F1183" s="121">
        <v>1</v>
      </c>
      <c r="G1183" s="121">
        <v>0</v>
      </c>
      <c r="H1183" s="121">
        <v>3</v>
      </c>
      <c r="I1183" s="119"/>
      <c r="J1183" s="119" t="s">
        <v>1597</v>
      </c>
      <c r="K1183" s="119"/>
      <c r="L1183" s="119" t="s">
        <v>5599</v>
      </c>
      <c r="M1183" s="119" t="s">
        <v>1597</v>
      </c>
      <c r="N1183" s="119" t="s">
        <v>2105</v>
      </c>
      <c r="O1183" s="119" t="s">
        <v>5600</v>
      </c>
      <c r="P1183" s="119"/>
      <c r="AF1183" s="27">
        <f t="shared" si="120"/>
        <v>0</v>
      </c>
      <c r="AG1183" s="27">
        <f t="shared" si="121"/>
        <v>0</v>
      </c>
      <c r="AH1183" s="27">
        <f t="shared" si="122"/>
        <v>0</v>
      </c>
      <c r="AI1183" s="27">
        <f t="shared" si="123"/>
        <v>0</v>
      </c>
      <c r="AJ1183" s="27">
        <f t="shared" si="124"/>
        <v>9999</v>
      </c>
      <c r="AK1183" s="27">
        <f t="shared" si="125"/>
        <v>9999</v>
      </c>
      <c r="AL1183" s="27">
        <f t="shared" si="126"/>
        <v>9999</v>
      </c>
      <c r="AM1183" s="27">
        <f t="shared" si="127"/>
        <v>9999</v>
      </c>
    </row>
    <row r="1184" spans="1:39" ht="35.1" customHeight="1">
      <c r="A1184" s="119" t="s">
        <v>1588</v>
      </c>
      <c r="B1184" s="119" t="s">
        <v>5601</v>
      </c>
      <c r="C1184" s="119" t="s">
        <v>402</v>
      </c>
      <c r="D1184" s="119" t="s">
        <v>14</v>
      </c>
      <c r="E1184" s="119" t="s">
        <v>12</v>
      </c>
      <c r="F1184" s="121">
        <v>2</v>
      </c>
      <c r="G1184" s="121">
        <v>0</v>
      </c>
      <c r="H1184" s="121">
        <v>3</v>
      </c>
      <c r="I1184" s="119"/>
      <c r="J1184" s="119" t="s">
        <v>402</v>
      </c>
      <c r="K1184" s="119"/>
      <c r="L1184" s="119" t="s">
        <v>3586</v>
      </c>
      <c r="M1184" s="119" t="s">
        <v>402</v>
      </c>
      <c r="N1184" s="119"/>
      <c r="O1184" s="119"/>
      <c r="P1184" s="119"/>
      <c r="AF1184" s="27">
        <f t="shared" si="120"/>
        <v>0</v>
      </c>
      <c r="AG1184" s="27">
        <f t="shared" si="121"/>
        <v>0</v>
      </c>
      <c r="AH1184" s="27">
        <f t="shared" si="122"/>
        <v>0</v>
      </c>
      <c r="AI1184" s="27">
        <f t="shared" si="123"/>
        <v>0</v>
      </c>
      <c r="AJ1184" s="27">
        <f t="shared" si="124"/>
        <v>9999</v>
      </c>
      <c r="AK1184" s="27">
        <f t="shared" si="125"/>
        <v>9999</v>
      </c>
      <c r="AL1184" s="27">
        <f t="shared" si="126"/>
        <v>9999</v>
      </c>
      <c r="AM1184" s="27">
        <f t="shared" si="127"/>
        <v>9999</v>
      </c>
    </row>
    <row r="1185" spans="1:39" ht="35.1" customHeight="1">
      <c r="A1185" s="119" t="s">
        <v>1588</v>
      </c>
      <c r="B1185" s="119" t="s">
        <v>5602</v>
      </c>
      <c r="C1185" s="119" t="s">
        <v>1598</v>
      </c>
      <c r="D1185" s="119" t="s">
        <v>14</v>
      </c>
      <c r="E1185" s="119" t="s">
        <v>12</v>
      </c>
      <c r="F1185" s="121">
        <v>3</v>
      </c>
      <c r="G1185" s="121">
        <v>0</v>
      </c>
      <c r="H1185" s="121">
        <v>2</v>
      </c>
      <c r="I1185" s="119"/>
      <c r="J1185" s="119" t="s">
        <v>1598</v>
      </c>
      <c r="K1185" s="119"/>
      <c r="L1185" s="119" t="s">
        <v>5603</v>
      </c>
      <c r="M1185" s="119" t="s">
        <v>1598</v>
      </c>
      <c r="N1185" s="119"/>
      <c r="O1185" s="119"/>
      <c r="P1185" s="119"/>
      <c r="AF1185" s="27">
        <f t="shared" si="120"/>
        <v>0</v>
      </c>
      <c r="AG1185" s="27">
        <f t="shared" si="121"/>
        <v>0</v>
      </c>
      <c r="AH1185" s="27">
        <f t="shared" si="122"/>
        <v>0</v>
      </c>
      <c r="AI1185" s="27">
        <f t="shared" si="123"/>
        <v>0</v>
      </c>
      <c r="AJ1185" s="27">
        <f t="shared" si="124"/>
        <v>9999</v>
      </c>
      <c r="AK1185" s="27">
        <f t="shared" si="125"/>
        <v>9999</v>
      </c>
      <c r="AL1185" s="27">
        <f t="shared" si="126"/>
        <v>9999</v>
      </c>
      <c r="AM1185" s="27">
        <f t="shared" si="127"/>
        <v>9999</v>
      </c>
    </row>
    <row r="1186" spans="1:39" ht="35.1" customHeight="1">
      <c r="A1186" s="119" t="s">
        <v>1588</v>
      </c>
      <c r="B1186" s="119" t="s">
        <v>5604</v>
      </c>
      <c r="C1186" s="119" t="s">
        <v>1599</v>
      </c>
      <c r="D1186" s="119" t="s">
        <v>14</v>
      </c>
      <c r="E1186" s="119" t="s">
        <v>12</v>
      </c>
      <c r="F1186" s="121">
        <v>4</v>
      </c>
      <c r="G1186" s="121">
        <v>0</v>
      </c>
      <c r="H1186" s="121">
        <v>2</v>
      </c>
      <c r="I1186" s="119"/>
      <c r="J1186" s="119" t="s">
        <v>1599</v>
      </c>
      <c r="K1186" s="119"/>
      <c r="L1186" s="119" t="s">
        <v>5605</v>
      </c>
      <c r="M1186" s="119" t="s">
        <v>1599</v>
      </c>
      <c r="N1186" s="119" t="s">
        <v>3821</v>
      </c>
      <c r="O1186" s="119"/>
      <c r="P1186" s="119"/>
      <c r="AF1186" s="27">
        <f t="shared" si="120"/>
        <v>0</v>
      </c>
      <c r="AG1186" s="27">
        <f t="shared" si="121"/>
        <v>0</v>
      </c>
      <c r="AH1186" s="27">
        <f t="shared" si="122"/>
        <v>0</v>
      </c>
      <c r="AI1186" s="27">
        <f t="shared" si="123"/>
        <v>0</v>
      </c>
      <c r="AJ1186" s="27">
        <f t="shared" si="124"/>
        <v>9999</v>
      </c>
      <c r="AK1186" s="27">
        <f t="shared" si="125"/>
        <v>9999</v>
      </c>
      <c r="AL1186" s="27">
        <f t="shared" si="126"/>
        <v>9999</v>
      </c>
      <c r="AM1186" s="27">
        <f t="shared" si="127"/>
        <v>9999</v>
      </c>
    </row>
    <row r="1187" spans="1:39" ht="35.1" customHeight="1">
      <c r="A1187" s="119" t="s">
        <v>1588</v>
      </c>
      <c r="B1187" s="119" t="s">
        <v>5606</v>
      </c>
      <c r="C1187" s="119" t="s">
        <v>5607</v>
      </c>
      <c r="D1187" s="119" t="s">
        <v>14</v>
      </c>
      <c r="E1187" s="119" t="s">
        <v>3571</v>
      </c>
      <c r="F1187" s="121">
        <v>5</v>
      </c>
      <c r="G1187" s="121">
        <v>0</v>
      </c>
      <c r="H1187" s="121">
        <v>0</v>
      </c>
      <c r="I1187" s="119"/>
      <c r="J1187" s="119"/>
      <c r="K1187" s="119"/>
      <c r="L1187" s="119"/>
      <c r="M1187" s="119"/>
      <c r="N1187" s="119"/>
      <c r="O1187" s="119"/>
      <c r="P1187" s="119"/>
      <c r="AF1187" s="27">
        <f t="shared" si="120"/>
        <v>0</v>
      </c>
      <c r="AG1187" s="27">
        <f t="shared" si="121"/>
        <v>0</v>
      </c>
      <c r="AH1187" s="27">
        <f t="shared" si="122"/>
        <v>0</v>
      </c>
      <c r="AI1187" s="27">
        <f t="shared" si="123"/>
        <v>0</v>
      </c>
      <c r="AJ1187" s="27">
        <f t="shared" si="124"/>
        <v>9999</v>
      </c>
      <c r="AK1187" s="27">
        <f t="shared" si="125"/>
        <v>9999</v>
      </c>
      <c r="AL1187" s="27">
        <f t="shared" si="126"/>
        <v>9999</v>
      </c>
      <c r="AM1187" s="27">
        <f t="shared" si="127"/>
        <v>9999</v>
      </c>
    </row>
    <row r="1188" spans="1:39" ht="35.1" customHeight="1">
      <c r="A1188" s="119" t="s">
        <v>685</v>
      </c>
      <c r="B1188" s="119" t="s">
        <v>5608</v>
      </c>
      <c r="C1188" s="119" t="s">
        <v>1610</v>
      </c>
      <c r="D1188" s="119" t="s">
        <v>19</v>
      </c>
      <c r="E1188" s="119" t="s">
        <v>12</v>
      </c>
      <c r="F1188" s="121">
        <v>1</v>
      </c>
      <c r="G1188" s="121">
        <v>3</v>
      </c>
      <c r="H1188" s="121">
        <v>0</v>
      </c>
      <c r="I1188" s="119" t="s">
        <v>1610</v>
      </c>
      <c r="J1188" s="119"/>
      <c r="K1188" s="119" t="s">
        <v>5609</v>
      </c>
      <c r="L1188" s="119"/>
      <c r="M1188" s="119" t="s">
        <v>1610</v>
      </c>
      <c r="N1188" s="119"/>
      <c r="O1188" s="119"/>
      <c r="P1188" s="119"/>
      <c r="AF1188" s="27">
        <f t="shared" si="120"/>
        <v>0</v>
      </c>
      <c r="AG1188" s="27">
        <f t="shared" si="121"/>
        <v>0</v>
      </c>
      <c r="AH1188" s="27">
        <f t="shared" si="122"/>
        <v>0</v>
      </c>
      <c r="AI1188" s="27">
        <f t="shared" si="123"/>
        <v>0</v>
      </c>
      <c r="AJ1188" s="27">
        <f t="shared" si="124"/>
        <v>9999</v>
      </c>
      <c r="AK1188" s="27">
        <f t="shared" si="125"/>
        <v>9999</v>
      </c>
      <c r="AL1188" s="27">
        <f t="shared" si="126"/>
        <v>9999</v>
      </c>
      <c r="AM1188" s="27">
        <f t="shared" si="127"/>
        <v>9999</v>
      </c>
    </row>
    <row r="1189" spans="1:39" ht="35.1" customHeight="1">
      <c r="A1189" s="119" t="s">
        <v>685</v>
      </c>
      <c r="B1189" s="119" t="s">
        <v>5610</v>
      </c>
      <c r="C1189" s="119" t="s">
        <v>1611</v>
      </c>
      <c r="D1189" s="119" t="s">
        <v>19</v>
      </c>
      <c r="E1189" s="119" t="s">
        <v>12</v>
      </c>
      <c r="F1189" s="121">
        <v>2</v>
      </c>
      <c r="G1189" s="121">
        <v>3</v>
      </c>
      <c r="H1189" s="121">
        <v>0</v>
      </c>
      <c r="I1189" s="119" t="s">
        <v>1611</v>
      </c>
      <c r="J1189" s="119"/>
      <c r="K1189" s="119" t="s">
        <v>5611</v>
      </c>
      <c r="L1189" s="119"/>
      <c r="M1189" s="119" t="s">
        <v>1611</v>
      </c>
      <c r="N1189" s="119"/>
      <c r="O1189" s="119"/>
      <c r="P1189" s="119"/>
      <c r="AF1189" s="27">
        <f t="shared" si="120"/>
        <v>0</v>
      </c>
      <c r="AG1189" s="27">
        <f t="shared" si="121"/>
        <v>0</v>
      </c>
      <c r="AH1189" s="27">
        <f t="shared" si="122"/>
        <v>0</v>
      </c>
      <c r="AI1189" s="27">
        <f t="shared" si="123"/>
        <v>0</v>
      </c>
      <c r="AJ1189" s="27">
        <f t="shared" si="124"/>
        <v>9999</v>
      </c>
      <c r="AK1189" s="27">
        <f t="shared" si="125"/>
        <v>9999</v>
      </c>
      <c r="AL1189" s="27">
        <f t="shared" si="126"/>
        <v>9999</v>
      </c>
      <c r="AM1189" s="27">
        <f t="shared" si="127"/>
        <v>9999</v>
      </c>
    </row>
    <row r="1190" spans="1:39" ht="35.1" customHeight="1">
      <c r="A1190" s="119" t="s">
        <v>685</v>
      </c>
      <c r="B1190" s="119" t="s">
        <v>5612</v>
      </c>
      <c r="C1190" s="119" t="s">
        <v>5613</v>
      </c>
      <c r="D1190" s="119" t="s">
        <v>19</v>
      </c>
      <c r="E1190" s="119" t="s">
        <v>12</v>
      </c>
      <c r="F1190" s="121">
        <v>3</v>
      </c>
      <c r="G1190" s="121">
        <v>2</v>
      </c>
      <c r="H1190" s="121">
        <v>0</v>
      </c>
      <c r="I1190" s="119" t="s">
        <v>5613</v>
      </c>
      <c r="J1190" s="119"/>
      <c r="K1190" s="119" t="s">
        <v>5614</v>
      </c>
      <c r="L1190" s="119"/>
      <c r="M1190" s="119" t="s">
        <v>5613</v>
      </c>
      <c r="N1190" s="119" t="s">
        <v>5615</v>
      </c>
      <c r="O1190" s="119" t="s">
        <v>5616</v>
      </c>
      <c r="P1190" s="119" t="s">
        <v>5617</v>
      </c>
      <c r="AF1190" s="27">
        <f t="shared" si="120"/>
        <v>0</v>
      </c>
      <c r="AG1190" s="27">
        <f t="shared" si="121"/>
        <v>0</v>
      </c>
      <c r="AH1190" s="27">
        <f t="shared" si="122"/>
        <v>0</v>
      </c>
      <c r="AI1190" s="27">
        <f t="shared" si="123"/>
        <v>0</v>
      </c>
      <c r="AJ1190" s="27">
        <f t="shared" si="124"/>
        <v>9999</v>
      </c>
      <c r="AK1190" s="27">
        <f t="shared" si="125"/>
        <v>9999</v>
      </c>
      <c r="AL1190" s="27">
        <f t="shared" si="126"/>
        <v>9999</v>
      </c>
      <c r="AM1190" s="27">
        <f t="shared" si="127"/>
        <v>9999</v>
      </c>
    </row>
    <row r="1191" spans="1:39" ht="35.1" customHeight="1">
      <c r="A1191" s="119" t="s">
        <v>685</v>
      </c>
      <c r="B1191" s="119" t="s">
        <v>5618</v>
      </c>
      <c r="C1191" s="119" t="s">
        <v>1599</v>
      </c>
      <c r="D1191" s="119" t="s">
        <v>19</v>
      </c>
      <c r="E1191" s="119" t="s">
        <v>12</v>
      </c>
      <c r="F1191" s="121">
        <v>4</v>
      </c>
      <c r="G1191" s="121">
        <v>2</v>
      </c>
      <c r="H1191" s="121">
        <v>0</v>
      </c>
      <c r="I1191" s="119" t="s">
        <v>1599</v>
      </c>
      <c r="J1191" s="119"/>
      <c r="K1191" s="119" t="s">
        <v>3820</v>
      </c>
      <c r="L1191" s="119"/>
      <c r="M1191" s="119" t="s">
        <v>1599</v>
      </c>
      <c r="N1191" s="119" t="s">
        <v>3821</v>
      </c>
      <c r="O1191" s="119"/>
      <c r="P1191" s="119"/>
      <c r="AF1191" s="27">
        <f t="shared" si="120"/>
        <v>0</v>
      </c>
      <c r="AG1191" s="27">
        <f t="shared" si="121"/>
        <v>0</v>
      </c>
      <c r="AH1191" s="27">
        <f t="shared" si="122"/>
        <v>0</v>
      </c>
      <c r="AI1191" s="27">
        <f t="shared" si="123"/>
        <v>0</v>
      </c>
      <c r="AJ1191" s="27">
        <f t="shared" si="124"/>
        <v>9999</v>
      </c>
      <c r="AK1191" s="27">
        <f t="shared" si="125"/>
        <v>9999</v>
      </c>
      <c r="AL1191" s="27">
        <f t="shared" si="126"/>
        <v>9999</v>
      </c>
      <c r="AM1191" s="27">
        <f t="shared" si="127"/>
        <v>9999</v>
      </c>
    </row>
    <row r="1192" spans="1:39" ht="35.1" customHeight="1">
      <c r="A1192" s="119" t="s">
        <v>685</v>
      </c>
      <c r="B1192" s="119" t="s">
        <v>5619</v>
      </c>
      <c r="C1192" s="119" t="s">
        <v>5620</v>
      </c>
      <c r="D1192" s="119" t="s">
        <v>19</v>
      </c>
      <c r="E1192" s="119" t="s">
        <v>3571</v>
      </c>
      <c r="F1192" s="121">
        <v>5</v>
      </c>
      <c r="G1192" s="121">
        <v>0</v>
      </c>
      <c r="H1192" s="121">
        <v>0</v>
      </c>
      <c r="I1192" s="119"/>
      <c r="J1192" s="119"/>
      <c r="K1192" s="119"/>
      <c r="L1192" s="119"/>
      <c r="M1192" s="119"/>
      <c r="N1192" s="119"/>
      <c r="O1192" s="119"/>
      <c r="P1192" s="119"/>
      <c r="AF1192" s="27">
        <f t="shared" si="120"/>
        <v>0</v>
      </c>
      <c r="AG1192" s="27">
        <f t="shared" si="121"/>
        <v>0</v>
      </c>
      <c r="AH1192" s="27">
        <f t="shared" si="122"/>
        <v>0</v>
      </c>
      <c r="AI1192" s="27">
        <f t="shared" si="123"/>
        <v>0</v>
      </c>
      <c r="AJ1192" s="27">
        <f t="shared" si="124"/>
        <v>9999</v>
      </c>
      <c r="AK1192" s="27">
        <f t="shared" si="125"/>
        <v>9999</v>
      </c>
      <c r="AL1192" s="27">
        <f t="shared" si="126"/>
        <v>9999</v>
      </c>
      <c r="AM1192" s="27">
        <f t="shared" si="127"/>
        <v>9999</v>
      </c>
    </row>
    <row r="1193" spans="1:39" ht="35.1" customHeight="1">
      <c r="A1193" s="119" t="s">
        <v>685</v>
      </c>
      <c r="B1193" s="119" t="s">
        <v>5621</v>
      </c>
      <c r="C1193" s="119" t="s">
        <v>1608</v>
      </c>
      <c r="D1193" s="119" t="s">
        <v>14</v>
      </c>
      <c r="E1193" s="119" t="s">
        <v>12</v>
      </c>
      <c r="F1193" s="121">
        <v>1</v>
      </c>
      <c r="G1193" s="121">
        <v>0</v>
      </c>
      <c r="H1193" s="121">
        <v>3</v>
      </c>
      <c r="I1193" s="119"/>
      <c r="J1193" s="119" t="s">
        <v>1608</v>
      </c>
      <c r="K1193" s="119"/>
      <c r="L1193" s="119" t="s">
        <v>5622</v>
      </c>
      <c r="M1193" s="119" t="s">
        <v>1608</v>
      </c>
      <c r="N1193" s="119" t="s">
        <v>5623</v>
      </c>
      <c r="O1193" s="119"/>
      <c r="P1193" s="119"/>
      <c r="AF1193" s="27">
        <f t="shared" si="120"/>
        <v>0</v>
      </c>
      <c r="AG1193" s="27">
        <f t="shared" si="121"/>
        <v>0</v>
      </c>
      <c r="AH1193" s="27">
        <f t="shared" si="122"/>
        <v>0</v>
      </c>
      <c r="AI1193" s="27">
        <f t="shared" si="123"/>
        <v>0</v>
      </c>
      <c r="AJ1193" s="27">
        <f t="shared" si="124"/>
        <v>9999</v>
      </c>
      <c r="AK1193" s="27">
        <f t="shared" si="125"/>
        <v>9999</v>
      </c>
      <c r="AL1193" s="27">
        <f t="shared" si="126"/>
        <v>9999</v>
      </c>
      <c r="AM1193" s="27">
        <f t="shared" si="127"/>
        <v>9999</v>
      </c>
    </row>
    <row r="1194" spans="1:39" ht="35.1" customHeight="1">
      <c r="A1194" s="119" t="s">
        <v>685</v>
      </c>
      <c r="B1194" s="119" t="s">
        <v>5624</v>
      </c>
      <c r="C1194" s="119" t="s">
        <v>404</v>
      </c>
      <c r="D1194" s="119" t="s">
        <v>14</v>
      </c>
      <c r="E1194" s="119" t="s">
        <v>12</v>
      </c>
      <c r="F1194" s="121">
        <v>2</v>
      </c>
      <c r="G1194" s="121">
        <v>0</v>
      </c>
      <c r="H1194" s="121">
        <v>3</v>
      </c>
      <c r="I1194" s="119"/>
      <c r="J1194" s="119" t="s">
        <v>404</v>
      </c>
      <c r="K1194" s="119"/>
      <c r="L1194" s="119" t="s">
        <v>3590</v>
      </c>
      <c r="M1194" s="119" t="s">
        <v>404</v>
      </c>
      <c r="N1194" s="119" t="s">
        <v>3577</v>
      </c>
      <c r="O1194" s="119"/>
      <c r="P1194" s="119"/>
      <c r="AF1194" s="27">
        <f t="shared" si="120"/>
        <v>0</v>
      </c>
      <c r="AG1194" s="27">
        <f t="shared" si="121"/>
        <v>0</v>
      </c>
      <c r="AH1194" s="27">
        <f t="shared" si="122"/>
        <v>0</v>
      </c>
      <c r="AI1194" s="27">
        <f t="shared" si="123"/>
        <v>0</v>
      </c>
      <c r="AJ1194" s="27">
        <f t="shared" si="124"/>
        <v>9999</v>
      </c>
      <c r="AK1194" s="27">
        <f t="shared" si="125"/>
        <v>9999</v>
      </c>
      <c r="AL1194" s="27">
        <f t="shared" si="126"/>
        <v>9999</v>
      </c>
      <c r="AM1194" s="27">
        <f t="shared" si="127"/>
        <v>9999</v>
      </c>
    </row>
    <row r="1195" spans="1:39" ht="35.1" customHeight="1">
      <c r="A1195" s="119" t="s">
        <v>685</v>
      </c>
      <c r="B1195" s="119" t="s">
        <v>5625</v>
      </c>
      <c r="C1195" s="119" t="s">
        <v>393</v>
      </c>
      <c r="D1195" s="119" t="s">
        <v>14</v>
      </c>
      <c r="E1195" s="119" t="s">
        <v>12</v>
      </c>
      <c r="F1195" s="121">
        <v>3</v>
      </c>
      <c r="G1195" s="121">
        <v>0</v>
      </c>
      <c r="H1195" s="121">
        <v>2</v>
      </c>
      <c r="I1195" s="119"/>
      <c r="J1195" s="119" t="s">
        <v>393</v>
      </c>
      <c r="K1195" s="119"/>
      <c r="L1195" s="119" t="s">
        <v>3568</v>
      </c>
      <c r="M1195" s="119" t="s">
        <v>393</v>
      </c>
      <c r="N1195" s="119"/>
      <c r="O1195" s="119"/>
      <c r="P1195" s="119"/>
      <c r="AF1195" s="27">
        <f t="shared" si="120"/>
        <v>0</v>
      </c>
      <c r="AG1195" s="27">
        <f t="shared" si="121"/>
        <v>0</v>
      </c>
      <c r="AH1195" s="27">
        <f t="shared" si="122"/>
        <v>0</v>
      </c>
      <c r="AI1195" s="27">
        <f t="shared" si="123"/>
        <v>0</v>
      </c>
      <c r="AJ1195" s="27">
        <f t="shared" si="124"/>
        <v>9999</v>
      </c>
      <c r="AK1195" s="27">
        <f t="shared" si="125"/>
        <v>9999</v>
      </c>
      <c r="AL1195" s="27">
        <f t="shared" si="126"/>
        <v>9999</v>
      </c>
      <c r="AM1195" s="27">
        <f t="shared" si="127"/>
        <v>9999</v>
      </c>
    </row>
    <row r="1196" spans="1:39" ht="35.1" customHeight="1">
      <c r="A1196" s="119" t="s">
        <v>685</v>
      </c>
      <c r="B1196" s="119" t="s">
        <v>5626</v>
      </c>
      <c r="C1196" s="119" t="s">
        <v>1609</v>
      </c>
      <c r="D1196" s="119" t="s">
        <v>14</v>
      </c>
      <c r="E1196" s="119" t="s">
        <v>12</v>
      </c>
      <c r="F1196" s="121">
        <v>4</v>
      </c>
      <c r="G1196" s="121">
        <v>0</v>
      </c>
      <c r="H1196" s="121">
        <v>2</v>
      </c>
      <c r="I1196" s="119"/>
      <c r="J1196" s="119" t="s">
        <v>1609</v>
      </c>
      <c r="K1196" s="119"/>
      <c r="L1196" s="119" t="s">
        <v>5627</v>
      </c>
      <c r="M1196" s="119" t="s">
        <v>1609</v>
      </c>
      <c r="N1196" s="119"/>
      <c r="O1196" s="119"/>
      <c r="P1196" s="119"/>
      <c r="AF1196" s="27">
        <f t="shared" si="120"/>
        <v>0</v>
      </c>
      <c r="AG1196" s="27">
        <f t="shared" si="121"/>
        <v>0</v>
      </c>
      <c r="AH1196" s="27">
        <f t="shared" si="122"/>
        <v>0</v>
      </c>
      <c r="AI1196" s="27">
        <f t="shared" si="123"/>
        <v>0</v>
      </c>
      <c r="AJ1196" s="27">
        <f t="shared" si="124"/>
        <v>9999</v>
      </c>
      <c r="AK1196" s="27">
        <f t="shared" si="125"/>
        <v>9999</v>
      </c>
      <c r="AL1196" s="27">
        <f t="shared" si="126"/>
        <v>9999</v>
      </c>
      <c r="AM1196" s="27">
        <f t="shared" si="127"/>
        <v>9999</v>
      </c>
    </row>
    <row r="1197" spans="1:39" ht="35.1" customHeight="1">
      <c r="A1197" s="119" t="s">
        <v>685</v>
      </c>
      <c r="B1197" s="119" t="s">
        <v>5628</v>
      </c>
      <c r="C1197" s="119" t="s">
        <v>5629</v>
      </c>
      <c r="D1197" s="119" t="s">
        <v>14</v>
      </c>
      <c r="E1197" s="119" t="s">
        <v>3571</v>
      </c>
      <c r="F1197" s="121">
        <v>5</v>
      </c>
      <c r="G1197" s="121">
        <v>0</v>
      </c>
      <c r="H1197" s="121">
        <v>0</v>
      </c>
      <c r="I1197" s="119"/>
      <c r="J1197" s="119"/>
      <c r="K1197" s="119"/>
      <c r="L1197" s="119"/>
      <c r="M1197" s="119"/>
      <c r="N1197" s="119"/>
      <c r="O1197" s="119"/>
      <c r="P1197" s="119"/>
      <c r="AF1197" s="27">
        <f t="shared" si="120"/>
        <v>0</v>
      </c>
      <c r="AG1197" s="27">
        <f t="shared" si="121"/>
        <v>0</v>
      </c>
      <c r="AH1197" s="27">
        <f t="shared" si="122"/>
        <v>0</v>
      </c>
      <c r="AI1197" s="27">
        <f t="shared" si="123"/>
        <v>0</v>
      </c>
      <c r="AJ1197" s="27">
        <f t="shared" si="124"/>
        <v>9999</v>
      </c>
      <c r="AK1197" s="27">
        <f t="shared" si="125"/>
        <v>9999</v>
      </c>
      <c r="AL1197" s="27">
        <f t="shared" si="126"/>
        <v>9999</v>
      </c>
      <c r="AM1197" s="27">
        <f t="shared" si="127"/>
        <v>9999</v>
      </c>
    </row>
    <row r="1198" spans="1:39" ht="35.1" customHeight="1">
      <c r="A1198" s="119" t="s">
        <v>1612</v>
      </c>
      <c r="B1198" s="119" t="s">
        <v>5630</v>
      </c>
      <c r="C1198" s="119" t="s">
        <v>1621</v>
      </c>
      <c r="D1198" s="119" t="s">
        <v>19</v>
      </c>
      <c r="E1198" s="119" t="s">
        <v>12</v>
      </c>
      <c r="F1198" s="121">
        <v>1</v>
      </c>
      <c r="G1198" s="121">
        <v>3</v>
      </c>
      <c r="H1198" s="121">
        <v>0</v>
      </c>
      <c r="I1198" s="119" t="s">
        <v>1621</v>
      </c>
      <c r="J1198" s="119"/>
      <c r="K1198" s="119" t="s">
        <v>5631</v>
      </c>
      <c r="L1198" s="119"/>
      <c r="M1198" s="119" t="s">
        <v>1621</v>
      </c>
      <c r="N1198" s="119" t="s">
        <v>5632</v>
      </c>
      <c r="O1198" s="119"/>
      <c r="P1198" s="119"/>
      <c r="AF1198" s="27">
        <f t="shared" si="120"/>
        <v>0</v>
      </c>
      <c r="AG1198" s="27">
        <f t="shared" si="121"/>
        <v>0</v>
      </c>
      <c r="AH1198" s="27">
        <f t="shared" si="122"/>
        <v>0</v>
      </c>
      <c r="AI1198" s="27">
        <f t="shared" si="123"/>
        <v>0</v>
      </c>
      <c r="AJ1198" s="27">
        <f t="shared" si="124"/>
        <v>9999</v>
      </c>
      <c r="AK1198" s="27">
        <f t="shared" si="125"/>
        <v>9999</v>
      </c>
      <c r="AL1198" s="27">
        <f t="shared" si="126"/>
        <v>9999</v>
      </c>
      <c r="AM1198" s="27">
        <f t="shared" si="127"/>
        <v>9999</v>
      </c>
    </row>
    <row r="1199" spans="1:39" ht="35.1" customHeight="1">
      <c r="A1199" s="119" t="s">
        <v>1612</v>
      </c>
      <c r="B1199" s="119" t="s">
        <v>5633</v>
      </c>
      <c r="C1199" s="119" t="s">
        <v>1166</v>
      </c>
      <c r="D1199" s="119" t="s">
        <v>19</v>
      </c>
      <c r="E1199" s="119" t="s">
        <v>12</v>
      </c>
      <c r="F1199" s="121">
        <v>2</v>
      </c>
      <c r="G1199" s="121">
        <v>3</v>
      </c>
      <c r="H1199" s="121">
        <v>0</v>
      </c>
      <c r="I1199" s="119" t="s">
        <v>1166</v>
      </c>
      <c r="J1199" s="119"/>
      <c r="K1199" s="119" t="s">
        <v>4949</v>
      </c>
      <c r="L1199" s="119"/>
      <c r="M1199" s="119" t="s">
        <v>1166</v>
      </c>
      <c r="N1199" s="119"/>
      <c r="O1199" s="119"/>
      <c r="P1199" s="119"/>
      <c r="AF1199" s="27">
        <f t="shared" si="120"/>
        <v>0</v>
      </c>
      <c r="AG1199" s="27">
        <f t="shared" si="121"/>
        <v>0</v>
      </c>
      <c r="AH1199" s="27">
        <f t="shared" si="122"/>
        <v>0</v>
      </c>
      <c r="AI1199" s="27">
        <f t="shared" si="123"/>
        <v>0</v>
      </c>
      <c r="AJ1199" s="27">
        <f t="shared" si="124"/>
        <v>9999</v>
      </c>
      <c r="AK1199" s="27">
        <f t="shared" si="125"/>
        <v>9999</v>
      </c>
      <c r="AL1199" s="27">
        <f t="shared" si="126"/>
        <v>9999</v>
      </c>
      <c r="AM1199" s="27">
        <f t="shared" si="127"/>
        <v>9999</v>
      </c>
    </row>
    <row r="1200" spans="1:39" ht="35.1" customHeight="1">
      <c r="A1200" s="119" t="s">
        <v>1612</v>
      </c>
      <c r="B1200" s="119" t="s">
        <v>5634</v>
      </c>
      <c r="C1200" s="119" t="s">
        <v>39</v>
      </c>
      <c r="D1200" s="119" t="s">
        <v>19</v>
      </c>
      <c r="E1200" s="119" t="s">
        <v>12</v>
      </c>
      <c r="F1200" s="121">
        <v>3</v>
      </c>
      <c r="G1200" s="121">
        <v>2</v>
      </c>
      <c r="H1200" s="121">
        <v>0</v>
      </c>
      <c r="I1200" s="119" t="s">
        <v>39</v>
      </c>
      <c r="J1200" s="119"/>
      <c r="K1200" s="119" t="s">
        <v>5635</v>
      </c>
      <c r="L1200" s="119"/>
      <c r="M1200" s="119" t="s">
        <v>39</v>
      </c>
      <c r="N1200" s="119" t="s">
        <v>2587</v>
      </c>
      <c r="O1200" s="119" t="s">
        <v>5636</v>
      </c>
      <c r="P1200" s="119"/>
      <c r="AF1200" s="27">
        <f t="shared" si="120"/>
        <v>0</v>
      </c>
      <c r="AG1200" s="27">
        <f t="shared" si="121"/>
        <v>0</v>
      </c>
      <c r="AH1200" s="27">
        <f t="shared" si="122"/>
        <v>0</v>
      </c>
      <c r="AI1200" s="27">
        <f t="shared" si="123"/>
        <v>0</v>
      </c>
      <c r="AJ1200" s="27">
        <f t="shared" si="124"/>
        <v>9999</v>
      </c>
      <c r="AK1200" s="27">
        <f t="shared" si="125"/>
        <v>9999</v>
      </c>
      <c r="AL1200" s="27">
        <f t="shared" si="126"/>
        <v>9999</v>
      </c>
      <c r="AM1200" s="27">
        <f t="shared" si="127"/>
        <v>9999</v>
      </c>
    </row>
    <row r="1201" spans="1:39" ht="35.1" customHeight="1">
      <c r="A1201" s="119" t="s">
        <v>1612</v>
      </c>
      <c r="B1201" s="119" t="s">
        <v>5637</v>
      </c>
      <c r="C1201" s="119" t="s">
        <v>5638</v>
      </c>
      <c r="D1201" s="119" t="s">
        <v>19</v>
      </c>
      <c r="E1201" s="119" t="s">
        <v>12</v>
      </c>
      <c r="F1201" s="121">
        <v>4</v>
      </c>
      <c r="G1201" s="121">
        <v>2</v>
      </c>
      <c r="H1201" s="121">
        <v>0</v>
      </c>
      <c r="I1201" s="119" t="s">
        <v>5638</v>
      </c>
      <c r="J1201" s="119"/>
      <c r="K1201" s="119" t="s">
        <v>5639</v>
      </c>
      <c r="L1201" s="119"/>
      <c r="M1201" s="119" t="s">
        <v>5638</v>
      </c>
      <c r="N1201" s="119" t="s">
        <v>1720</v>
      </c>
      <c r="O1201" s="119" t="s">
        <v>1098</v>
      </c>
      <c r="P1201" s="119"/>
      <c r="AF1201" s="27">
        <f t="shared" si="120"/>
        <v>0</v>
      </c>
      <c r="AG1201" s="27">
        <f t="shared" si="121"/>
        <v>0</v>
      </c>
      <c r="AH1201" s="27">
        <f t="shared" si="122"/>
        <v>0</v>
      </c>
      <c r="AI1201" s="27">
        <f t="shared" si="123"/>
        <v>0</v>
      </c>
      <c r="AJ1201" s="27">
        <f t="shared" si="124"/>
        <v>9999</v>
      </c>
      <c r="AK1201" s="27">
        <f t="shared" si="125"/>
        <v>9999</v>
      </c>
      <c r="AL1201" s="27">
        <f t="shared" si="126"/>
        <v>9999</v>
      </c>
      <c r="AM1201" s="27">
        <f t="shared" si="127"/>
        <v>9999</v>
      </c>
    </row>
    <row r="1202" spans="1:39" ht="35.1" customHeight="1">
      <c r="A1202" s="119" t="s">
        <v>1612</v>
      </c>
      <c r="B1202" s="119" t="s">
        <v>5640</v>
      </c>
      <c r="C1202" s="119" t="s">
        <v>5641</v>
      </c>
      <c r="D1202" s="119" t="s">
        <v>19</v>
      </c>
      <c r="E1202" s="119" t="s">
        <v>3571</v>
      </c>
      <c r="F1202" s="121">
        <v>5</v>
      </c>
      <c r="G1202" s="121">
        <v>0</v>
      </c>
      <c r="H1202" s="121">
        <v>0</v>
      </c>
      <c r="I1202" s="119"/>
      <c r="J1202" s="119"/>
      <c r="K1202" s="119"/>
      <c r="L1202" s="119"/>
      <c r="M1202" s="119"/>
      <c r="N1202" s="119"/>
      <c r="O1202" s="119"/>
      <c r="P1202" s="119"/>
      <c r="AF1202" s="27">
        <f t="shared" si="120"/>
        <v>0</v>
      </c>
      <c r="AG1202" s="27">
        <f t="shared" si="121"/>
        <v>0</v>
      </c>
      <c r="AH1202" s="27">
        <f t="shared" si="122"/>
        <v>0</v>
      </c>
      <c r="AI1202" s="27">
        <f t="shared" si="123"/>
        <v>0</v>
      </c>
      <c r="AJ1202" s="27">
        <f t="shared" si="124"/>
        <v>9999</v>
      </c>
      <c r="AK1202" s="27">
        <f t="shared" si="125"/>
        <v>9999</v>
      </c>
      <c r="AL1202" s="27">
        <f t="shared" si="126"/>
        <v>9999</v>
      </c>
      <c r="AM1202" s="27">
        <f t="shared" si="127"/>
        <v>9999</v>
      </c>
    </row>
    <row r="1203" spans="1:39" ht="35.1" customHeight="1">
      <c r="A1203" s="119" t="s">
        <v>1612</v>
      </c>
      <c r="B1203" s="119" t="s">
        <v>5642</v>
      </c>
      <c r="C1203" s="119" t="s">
        <v>40</v>
      </c>
      <c r="D1203" s="119" t="s">
        <v>14</v>
      </c>
      <c r="E1203" s="119" t="s">
        <v>12</v>
      </c>
      <c r="F1203" s="121">
        <v>1</v>
      </c>
      <c r="G1203" s="121">
        <v>0</v>
      </c>
      <c r="H1203" s="121">
        <v>3</v>
      </c>
      <c r="I1203" s="119"/>
      <c r="J1203" s="119" t="s">
        <v>40</v>
      </c>
      <c r="K1203" s="119"/>
      <c r="L1203" s="119" t="s">
        <v>5643</v>
      </c>
      <c r="M1203" s="119" t="s">
        <v>40</v>
      </c>
      <c r="N1203" s="119" t="s">
        <v>5644</v>
      </c>
      <c r="O1203" s="119"/>
      <c r="P1203" s="119"/>
      <c r="AF1203" s="27">
        <f t="shared" si="120"/>
        <v>0</v>
      </c>
      <c r="AG1203" s="27">
        <f t="shared" si="121"/>
        <v>0</v>
      </c>
      <c r="AH1203" s="27">
        <f t="shared" si="122"/>
        <v>0</v>
      </c>
      <c r="AI1203" s="27">
        <f t="shared" si="123"/>
        <v>0</v>
      </c>
      <c r="AJ1203" s="27">
        <f t="shared" si="124"/>
        <v>9999</v>
      </c>
      <c r="AK1203" s="27">
        <f t="shared" si="125"/>
        <v>9999</v>
      </c>
      <c r="AL1203" s="27">
        <f t="shared" si="126"/>
        <v>9999</v>
      </c>
      <c r="AM1203" s="27">
        <f t="shared" si="127"/>
        <v>9999</v>
      </c>
    </row>
    <row r="1204" spans="1:39" ht="35.1" customHeight="1">
      <c r="A1204" s="119" t="s">
        <v>1612</v>
      </c>
      <c r="B1204" s="119" t="s">
        <v>5645</v>
      </c>
      <c r="C1204" s="119" t="s">
        <v>25</v>
      </c>
      <c r="D1204" s="119" t="s">
        <v>14</v>
      </c>
      <c r="E1204" s="119" t="s">
        <v>12</v>
      </c>
      <c r="F1204" s="121">
        <v>2</v>
      </c>
      <c r="G1204" s="121">
        <v>0</v>
      </c>
      <c r="H1204" s="121">
        <v>3</v>
      </c>
      <c r="I1204" s="119"/>
      <c r="J1204" s="119" t="s">
        <v>25</v>
      </c>
      <c r="K1204" s="119"/>
      <c r="L1204" s="119" t="s">
        <v>5646</v>
      </c>
      <c r="M1204" s="119" t="s">
        <v>25</v>
      </c>
      <c r="N1204" s="119"/>
      <c r="O1204" s="119"/>
      <c r="P1204" s="119"/>
      <c r="AF1204" s="27">
        <f t="shared" si="120"/>
        <v>0</v>
      </c>
      <c r="AG1204" s="27">
        <f t="shared" si="121"/>
        <v>0</v>
      </c>
      <c r="AH1204" s="27">
        <f t="shared" si="122"/>
        <v>0</v>
      </c>
      <c r="AI1204" s="27">
        <f t="shared" si="123"/>
        <v>0</v>
      </c>
      <c r="AJ1204" s="27">
        <f t="shared" si="124"/>
        <v>9999</v>
      </c>
      <c r="AK1204" s="27">
        <f t="shared" si="125"/>
        <v>9999</v>
      </c>
      <c r="AL1204" s="27">
        <f t="shared" si="126"/>
        <v>9999</v>
      </c>
      <c r="AM1204" s="27">
        <f t="shared" si="127"/>
        <v>9999</v>
      </c>
    </row>
    <row r="1205" spans="1:39" ht="35.1" customHeight="1">
      <c r="A1205" s="119" t="s">
        <v>1612</v>
      </c>
      <c r="B1205" s="119" t="s">
        <v>5647</v>
      </c>
      <c r="C1205" s="119" t="s">
        <v>35</v>
      </c>
      <c r="D1205" s="119" t="s">
        <v>14</v>
      </c>
      <c r="E1205" s="119" t="s">
        <v>12</v>
      </c>
      <c r="F1205" s="121">
        <v>3</v>
      </c>
      <c r="G1205" s="121">
        <v>0</v>
      </c>
      <c r="H1205" s="121">
        <v>2</v>
      </c>
      <c r="I1205" s="119"/>
      <c r="J1205" s="119" t="s">
        <v>35</v>
      </c>
      <c r="K1205" s="119"/>
      <c r="L1205" s="119" t="s">
        <v>5648</v>
      </c>
      <c r="M1205" s="119" t="s">
        <v>35</v>
      </c>
      <c r="N1205" s="119"/>
      <c r="O1205" s="119"/>
      <c r="P1205" s="119"/>
      <c r="AF1205" s="27">
        <f t="shared" si="120"/>
        <v>0</v>
      </c>
      <c r="AG1205" s="27">
        <f t="shared" si="121"/>
        <v>0</v>
      </c>
      <c r="AH1205" s="27">
        <f t="shared" si="122"/>
        <v>0</v>
      </c>
      <c r="AI1205" s="27">
        <f t="shared" si="123"/>
        <v>0</v>
      </c>
      <c r="AJ1205" s="27">
        <f t="shared" si="124"/>
        <v>9999</v>
      </c>
      <c r="AK1205" s="27">
        <f t="shared" si="125"/>
        <v>9999</v>
      </c>
      <c r="AL1205" s="27">
        <f t="shared" si="126"/>
        <v>9999</v>
      </c>
      <c r="AM1205" s="27">
        <f t="shared" si="127"/>
        <v>9999</v>
      </c>
    </row>
    <row r="1206" spans="1:39" ht="35.1" customHeight="1">
      <c r="A1206" s="119" t="s">
        <v>1612</v>
      </c>
      <c r="B1206" s="119" t="s">
        <v>5649</v>
      </c>
      <c r="C1206" s="119" t="s">
        <v>50</v>
      </c>
      <c r="D1206" s="119" t="s">
        <v>14</v>
      </c>
      <c r="E1206" s="119" t="s">
        <v>12</v>
      </c>
      <c r="F1206" s="121">
        <v>4</v>
      </c>
      <c r="G1206" s="121">
        <v>0</v>
      </c>
      <c r="H1206" s="121">
        <v>2</v>
      </c>
      <c r="I1206" s="119"/>
      <c r="J1206" s="119" t="s">
        <v>50</v>
      </c>
      <c r="K1206" s="119"/>
      <c r="L1206" s="119" t="s">
        <v>5650</v>
      </c>
      <c r="M1206" s="119" t="s">
        <v>50</v>
      </c>
      <c r="N1206" s="119"/>
      <c r="O1206" s="119"/>
      <c r="P1206" s="119"/>
      <c r="AF1206" s="27">
        <f t="shared" si="120"/>
        <v>0</v>
      </c>
      <c r="AG1206" s="27">
        <f t="shared" si="121"/>
        <v>0</v>
      </c>
      <c r="AH1206" s="27">
        <f t="shared" si="122"/>
        <v>0</v>
      </c>
      <c r="AI1206" s="27">
        <f t="shared" si="123"/>
        <v>0</v>
      </c>
      <c r="AJ1206" s="27">
        <f t="shared" si="124"/>
        <v>9999</v>
      </c>
      <c r="AK1206" s="27">
        <f t="shared" si="125"/>
        <v>9999</v>
      </c>
      <c r="AL1206" s="27">
        <f t="shared" si="126"/>
        <v>9999</v>
      </c>
      <c r="AM1206" s="27">
        <f t="shared" si="127"/>
        <v>9999</v>
      </c>
    </row>
    <row r="1207" spans="1:39" ht="35.1" customHeight="1">
      <c r="A1207" s="119" t="s">
        <v>1612</v>
      </c>
      <c r="B1207" s="119" t="s">
        <v>5651</v>
      </c>
      <c r="C1207" s="119" t="s">
        <v>5652</v>
      </c>
      <c r="D1207" s="119" t="s">
        <v>14</v>
      </c>
      <c r="E1207" s="119" t="s">
        <v>3571</v>
      </c>
      <c r="F1207" s="121">
        <v>5</v>
      </c>
      <c r="G1207" s="121">
        <v>0</v>
      </c>
      <c r="H1207" s="121">
        <v>0</v>
      </c>
      <c r="I1207" s="119"/>
      <c r="J1207" s="119"/>
      <c r="K1207" s="119"/>
      <c r="L1207" s="119"/>
      <c r="M1207" s="119"/>
      <c r="N1207" s="119"/>
      <c r="O1207" s="119"/>
      <c r="P1207" s="119"/>
      <c r="AF1207" s="27">
        <f t="shared" si="120"/>
        <v>0</v>
      </c>
      <c r="AG1207" s="27">
        <f t="shared" si="121"/>
        <v>0</v>
      </c>
      <c r="AH1207" s="27">
        <f t="shared" si="122"/>
        <v>0</v>
      </c>
      <c r="AI1207" s="27">
        <f t="shared" si="123"/>
        <v>0</v>
      </c>
      <c r="AJ1207" s="27">
        <f t="shared" si="124"/>
        <v>9999</v>
      </c>
      <c r="AK1207" s="27">
        <f t="shared" si="125"/>
        <v>9999</v>
      </c>
      <c r="AL1207" s="27">
        <f t="shared" si="126"/>
        <v>9999</v>
      </c>
      <c r="AM1207" s="27">
        <f t="shared" si="127"/>
        <v>9999</v>
      </c>
    </row>
    <row r="1208" spans="1:39" ht="35.1" customHeight="1">
      <c r="A1208" s="119" t="s">
        <v>1622</v>
      </c>
      <c r="B1208" s="119" t="s">
        <v>5653</v>
      </c>
      <c r="C1208" s="119" t="s">
        <v>1631</v>
      </c>
      <c r="D1208" s="119" t="s">
        <v>19</v>
      </c>
      <c r="E1208" s="119" t="s">
        <v>12</v>
      </c>
      <c r="F1208" s="121">
        <v>1</v>
      </c>
      <c r="G1208" s="121">
        <v>3</v>
      </c>
      <c r="H1208" s="121">
        <v>0</v>
      </c>
      <c r="I1208" s="119" t="s">
        <v>1631</v>
      </c>
      <c r="J1208" s="119"/>
      <c r="K1208" s="119" t="s">
        <v>5654</v>
      </c>
      <c r="L1208" s="119"/>
      <c r="M1208" s="119" t="s">
        <v>1631</v>
      </c>
      <c r="N1208" s="119" t="s">
        <v>5655</v>
      </c>
      <c r="O1208" s="119" t="s">
        <v>49</v>
      </c>
      <c r="P1208" s="119" t="s">
        <v>5656</v>
      </c>
      <c r="AF1208" s="27">
        <f t="shared" si="120"/>
        <v>0</v>
      </c>
      <c r="AG1208" s="27">
        <f t="shared" si="121"/>
        <v>0</v>
      </c>
      <c r="AH1208" s="27">
        <f t="shared" si="122"/>
        <v>0</v>
      </c>
      <c r="AI1208" s="27">
        <f t="shared" si="123"/>
        <v>0</v>
      </c>
      <c r="AJ1208" s="27">
        <f t="shared" si="124"/>
        <v>9999</v>
      </c>
      <c r="AK1208" s="27">
        <f t="shared" si="125"/>
        <v>9999</v>
      </c>
      <c r="AL1208" s="27">
        <f t="shared" si="126"/>
        <v>9999</v>
      </c>
      <c r="AM1208" s="27">
        <f t="shared" si="127"/>
        <v>9999</v>
      </c>
    </row>
    <row r="1209" spans="1:39" ht="35.1" customHeight="1">
      <c r="A1209" s="119" t="s">
        <v>1622</v>
      </c>
      <c r="B1209" s="119" t="s">
        <v>5657</v>
      </c>
      <c r="C1209" s="119" t="s">
        <v>1632</v>
      </c>
      <c r="D1209" s="119" t="s">
        <v>19</v>
      </c>
      <c r="E1209" s="119" t="s">
        <v>12</v>
      </c>
      <c r="F1209" s="121">
        <v>2</v>
      </c>
      <c r="G1209" s="121">
        <v>3</v>
      </c>
      <c r="H1209" s="121">
        <v>0</v>
      </c>
      <c r="I1209" s="119" t="s">
        <v>1632</v>
      </c>
      <c r="J1209" s="119"/>
      <c r="K1209" s="119" t="s">
        <v>5658</v>
      </c>
      <c r="L1209" s="119"/>
      <c r="M1209" s="119" t="s">
        <v>1632</v>
      </c>
      <c r="N1209" s="119" t="s">
        <v>5659</v>
      </c>
      <c r="O1209" s="119" t="s">
        <v>2159</v>
      </c>
      <c r="P1209" s="119" t="s">
        <v>3624</v>
      </c>
      <c r="AF1209" s="27">
        <f t="shared" si="120"/>
        <v>0</v>
      </c>
      <c r="AG1209" s="27">
        <f t="shared" si="121"/>
        <v>0</v>
      </c>
      <c r="AH1209" s="27">
        <f t="shared" si="122"/>
        <v>0</v>
      </c>
      <c r="AI1209" s="27">
        <f t="shared" si="123"/>
        <v>0</v>
      </c>
      <c r="AJ1209" s="27">
        <f t="shared" si="124"/>
        <v>9999</v>
      </c>
      <c r="AK1209" s="27">
        <f t="shared" si="125"/>
        <v>9999</v>
      </c>
      <c r="AL1209" s="27">
        <f t="shared" si="126"/>
        <v>9999</v>
      </c>
      <c r="AM1209" s="27">
        <f t="shared" si="127"/>
        <v>9999</v>
      </c>
    </row>
    <row r="1210" spans="1:39" ht="35.1" customHeight="1">
      <c r="A1210" s="119" t="s">
        <v>1622</v>
      </c>
      <c r="B1210" s="119" t="s">
        <v>5660</v>
      </c>
      <c r="C1210" s="119" t="s">
        <v>4974</v>
      </c>
      <c r="D1210" s="119" t="s">
        <v>19</v>
      </c>
      <c r="E1210" s="119" t="s">
        <v>12</v>
      </c>
      <c r="F1210" s="121">
        <v>3</v>
      </c>
      <c r="G1210" s="121">
        <v>2</v>
      </c>
      <c r="H1210" s="121">
        <v>0</v>
      </c>
      <c r="I1210" s="119" t="s">
        <v>4974</v>
      </c>
      <c r="J1210" s="119"/>
      <c r="K1210" s="119" t="s">
        <v>5661</v>
      </c>
      <c r="L1210" s="119"/>
      <c r="M1210" s="119" t="s">
        <v>4974</v>
      </c>
      <c r="N1210" s="119"/>
      <c r="O1210" s="119"/>
      <c r="P1210" s="119"/>
      <c r="AF1210" s="27">
        <f t="shared" si="120"/>
        <v>0</v>
      </c>
      <c r="AG1210" s="27">
        <f t="shared" si="121"/>
        <v>0</v>
      </c>
      <c r="AH1210" s="27">
        <f t="shared" si="122"/>
        <v>0</v>
      </c>
      <c r="AI1210" s="27">
        <f t="shared" si="123"/>
        <v>0</v>
      </c>
      <c r="AJ1210" s="27">
        <f t="shared" si="124"/>
        <v>9999</v>
      </c>
      <c r="AK1210" s="27">
        <f t="shared" si="125"/>
        <v>9999</v>
      </c>
      <c r="AL1210" s="27">
        <f t="shared" si="126"/>
        <v>9999</v>
      </c>
      <c r="AM1210" s="27">
        <f t="shared" si="127"/>
        <v>9999</v>
      </c>
    </row>
    <row r="1211" spans="1:39" ht="35.1" customHeight="1">
      <c r="A1211" s="119" t="s">
        <v>1622</v>
      </c>
      <c r="B1211" s="119" t="s">
        <v>5662</v>
      </c>
      <c r="C1211" s="119" t="s">
        <v>23</v>
      </c>
      <c r="D1211" s="119" t="s">
        <v>19</v>
      </c>
      <c r="E1211" s="119" t="s">
        <v>12</v>
      </c>
      <c r="F1211" s="121">
        <v>4</v>
      </c>
      <c r="G1211" s="121">
        <v>2</v>
      </c>
      <c r="H1211" s="121">
        <v>0</v>
      </c>
      <c r="I1211" s="119" t="s">
        <v>23</v>
      </c>
      <c r="J1211" s="119"/>
      <c r="K1211" s="119" t="s">
        <v>3795</v>
      </c>
      <c r="L1211" s="119"/>
      <c r="M1211" s="119" t="s">
        <v>23</v>
      </c>
      <c r="N1211" s="119" t="s">
        <v>3796</v>
      </c>
      <c r="O1211" s="119"/>
      <c r="P1211" s="119"/>
      <c r="AF1211" s="27">
        <f t="shared" si="120"/>
        <v>0</v>
      </c>
      <c r="AG1211" s="27">
        <f t="shared" si="121"/>
        <v>0</v>
      </c>
      <c r="AH1211" s="27">
        <f t="shared" si="122"/>
        <v>0</v>
      </c>
      <c r="AI1211" s="27">
        <f t="shared" si="123"/>
        <v>0</v>
      </c>
      <c r="AJ1211" s="27">
        <f t="shared" si="124"/>
        <v>9999</v>
      </c>
      <c r="AK1211" s="27">
        <f t="shared" si="125"/>
        <v>9999</v>
      </c>
      <c r="AL1211" s="27">
        <f t="shared" si="126"/>
        <v>9999</v>
      </c>
      <c r="AM1211" s="27">
        <f t="shared" si="127"/>
        <v>9999</v>
      </c>
    </row>
    <row r="1212" spans="1:39" ht="35.1" customHeight="1">
      <c r="A1212" s="119" t="s">
        <v>1622</v>
      </c>
      <c r="B1212" s="119" t="s">
        <v>5663</v>
      </c>
      <c r="C1212" s="119" t="s">
        <v>5664</v>
      </c>
      <c r="D1212" s="119" t="s">
        <v>19</v>
      </c>
      <c r="E1212" s="119" t="s">
        <v>3571</v>
      </c>
      <c r="F1212" s="121">
        <v>5</v>
      </c>
      <c r="G1212" s="121">
        <v>0</v>
      </c>
      <c r="H1212" s="121">
        <v>0</v>
      </c>
      <c r="I1212" s="119"/>
      <c r="J1212" s="119"/>
      <c r="K1212" s="119"/>
      <c r="L1212" s="119"/>
      <c r="M1212" s="119"/>
      <c r="N1212" s="119"/>
      <c r="O1212" s="119"/>
      <c r="P1212" s="119"/>
      <c r="AF1212" s="27">
        <f t="shared" ref="AF1212:AF1275" si="128">IF(AND($A1212=$B$20,$D1212="PRO",$E1212="POS"),IF(SUMPRODUCT(--($M1212:$AE1212&lt;&gt;""),--(((ISNUMBER(SEARCH($M1212:$AE1212,$B$5)))+(ISNUMBER(SEARCH(SUBSTITUTE($M1212:$AE1212," ",""),SUBSTITUTE($B$5," ","")))))&gt;0))&gt;0,$G1212,0),0)</f>
        <v>0</v>
      </c>
      <c r="AG1212" s="27">
        <f t="shared" ref="AG1212:AG1275" si="129">IF(AND($A1212=$B$20,$D1212="PRO",$E1212="POS"),IF(SUMPRODUCT(--($M1212:$AE1212&lt;&gt;""),--(((ISNUMBER(SEARCH($M1212:$AE1212,$B$5&amp;" "&amp;$B$10)))+(ISNUMBER(SEARCH(SUBSTITUTE($M1212:$AE1212," ",""),SUBSTITUTE($B$5&amp;" "&amp;$B$10," ","")))))&gt;0))&gt;0,$G1212,0),0)</f>
        <v>0</v>
      </c>
      <c r="AH1212" s="27">
        <f t="shared" ref="AH1212:AH1275" si="130">IF(AND($A1212=$B$20,$D1212="CFA",$E1212="POS"),IF(SUMPRODUCT(--($M1212:$AE1212&lt;&gt;""),--(((ISNUMBER(SEARCH($M1212:$AE1212,$D$5)))+(ISNUMBER(SEARCH(SUBSTITUTE($M1212:$AE1212," ",""),SUBSTITUTE($D$5," ","")))))&gt;0))&gt;0,$H1212,0),0)</f>
        <v>0</v>
      </c>
      <c r="AI1212" s="27">
        <f t="shared" ref="AI1212:AI1275" si="131">IF(AND($A1212=$B$20,$D1212="CFA",$E1212="POS"),IF(SUMPRODUCT(--($M1212:$AE1212&lt;&gt;""),--(((ISNUMBER(SEARCH($M1212:$AE1212,$D$5&amp;" "&amp;$D$10)))+(ISNUMBER(SEARCH(SUBSTITUTE($M1212:$AE1212," ",""),SUBSTITUTE($D$5&amp;" "&amp;$D$10," ","")))))&gt;0))&gt;0,$H1212,0),0)</f>
        <v>0</v>
      </c>
      <c r="AJ1212" s="27">
        <f t="shared" ref="AJ1212:AJ1275" si="132">IF(AND($A1212=$B$20,$D1212="PRO",$E1212="POS",$AF1212=0),$F1212,9999)</f>
        <v>9999</v>
      </c>
      <c r="AK1212" s="27">
        <f t="shared" ref="AK1212:AK1275" si="133">IF(AND($A1212=$B$20,$D1212="PRO",$E1212="POS",$AG1212=0),$F1212,9999)</f>
        <v>9999</v>
      </c>
      <c r="AL1212" s="27">
        <f t="shared" ref="AL1212:AL1275" si="134">IF(AND($A1212=$B$20,$D1212="CFA",$E1212="POS",$AH1212=0),$F1212,9999)</f>
        <v>9999</v>
      </c>
      <c r="AM1212" s="27">
        <f t="shared" ref="AM1212:AM1275" si="135">IF(AND($A1212=$B$20,$D1212="CFA",$E1212="POS",$AI1212=0),$F1212,9999)</f>
        <v>9999</v>
      </c>
    </row>
    <row r="1213" spans="1:39" ht="35.1" customHeight="1">
      <c r="A1213" s="119" t="s">
        <v>1622</v>
      </c>
      <c r="B1213" s="119" t="s">
        <v>5665</v>
      </c>
      <c r="C1213" s="119" t="s">
        <v>1036</v>
      </c>
      <c r="D1213" s="119" t="s">
        <v>14</v>
      </c>
      <c r="E1213" s="119" t="s">
        <v>12</v>
      </c>
      <c r="F1213" s="121">
        <v>1</v>
      </c>
      <c r="G1213" s="121">
        <v>0</v>
      </c>
      <c r="H1213" s="121">
        <v>3</v>
      </c>
      <c r="I1213" s="119"/>
      <c r="J1213" s="119" t="s">
        <v>1036</v>
      </c>
      <c r="K1213" s="119"/>
      <c r="L1213" s="119" t="s">
        <v>4644</v>
      </c>
      <c r="M1213" s="119" t="s">
        <v>1036</v>
      </c>
      <c r="N1213" s="119"/>
      <c r="O1213" s="119"/>
      <c r="P1213" s="119"/>
      <c r="AF1213" s="27">
        <f t="shared" si="128"/>
        <v>0</v>
      </c>
      <c r="AG1213" s="27">
        <f t="shared" si="129"/>
        <v>0</v>
      </c>
      <c r="AH1213" s="27">
        <f t="shared" si="130"/>
        <v>0</v>
      </c>
      <c r="AI1213" s="27">
        <f t="shared" si="131"/>
        <v>0</v>
      </c>
      <c r="AJ1213" s="27">
        <f t="shared" si="132"/>
        <v>9999</v>
      </c>
      <c r="AK1213" s="27">
        <f t="shared" si="133"/>
        <v>9999</v>
      </c>
      <c r="AL1213" s="27">
        <f t="shared" si="134"/>
        <v>9999</v>
      </c>
      <c r="AM1213" s="27">
        <f t="shared" si="135"/>
        <v>9999</v>
      </c>
    </row>
    <row r="1214" spans="1:39" ht="35.1" customHeight="1">
      <c r="A1214" s="119" t="s">
        <v>1622</v>
      </c>
      <c r="B1214" s="119" t="s">
        <v>5666</v>
      </c>
      <c r="C1214" s="119" t="s">
        <v>627</v>
      </c>
      <c r="D1214" s="119" t="s">
        <v>14</v>
      </c>
      <c r="E1214" s="119" t="s">
        <v>12</v>
      </c>
      <c r="F1214" s="121">
        <v>2</v>
      </c>
      <c r="G1214" s="121">
        <v>0</v>
      </c>
      <c r="H1214" s="121">
        <v>3</v>
      </c>
      <c r="I1214" s="119"/>
      <c r="J1214" s="119" t="s">
        <v>627</v>
      </c>
      <c r="K1214" s="119"/>
      <c r="L1214" s="119" t="s">
        <v>3961</v>
      </c>
      <c r="M1214" s="119" t="s">
        <v>627</v>
      </c>
      <c r="N1214" s="119" t="s">
        <v>3962</v>
      </c>
      <c r="O1214" s="119"/>
      <c r="P1214" s="119"/>
      <c r="AF1214" s="27">
        <f t="shared" si="128"/>
        <v>0</v>
      </c>
      <c r="AG1214" s="27">
        <f t="shared" si="129"/>
        <v>0</v>
      </c>
      <c r="AH1214" s="27">
        <f t="shared" si="130"/>
        <v>0</v>
      </c>
      <c r="AI1214" s="27">
        <f t="shared" si="131"/>
        <v>0</v>
      </c>
      <c r="AJ1214" s="27">
        <f t="shared" si="132"/>
        <v>9999</v>
      </c>
      <c r="AK1214" s="27">
        <f t="shared" si="133"/>
        <v>9999</v>
      </c>
      <c r="AL1214" s="27">
        <f t="shared" si="134"/>
        <v>9999</v>
      </c>
      <c r="AM1214" s="27">
        <f t="shared" si="135"/>
        <v>9999</v>
      </c>
    </row>
    <row r="1215" spans="1:39" ht="35.1" customHeight="1">
      <c r="A1215" s="119" t="s">
        <v>1622</v>
      </c>
      <c r="B1215" s="119" t="s">
        <v>5667</v>
      </c>
      <c r="C1215" s="119" t="s">
        <v>69</v>
      </c>
      <c r="D1215" s="119" t="s">
        <v>14</v>
      </c>
      <c r="E1215" s="119" t="s">
        <v>12</v>
      </c>
      <c r="F1215" s="121">
        <v>3</v>
      </c>
      <c r="G1215" s="121">
        <v>0</v>
      </c>
      <c r="H1215" s="121">
        <v>2</v>
      </c>
      <c r="I1215" s="119"/>
      <c r="J1215" s="119" t="s">
        <v>69</v>
      </c>
      <c r="K1215" s="119"/>
      <c r="L1215" s="119" t="s">
        <v>3717</v>
      </c>
      <c r="M1215" s="119" t="s">
        <v>69</v>
      </c>
      <c r="N1215" s="119"/>
      <c r="O1215" s="119"/>
      <c r="P1215" s="119"/>
      <c r="AF1215" s="27">
        <f t="shared" si="128"/>
        <v>0</v>
      </c>
      <c r="AG1215" s="27">
        <f t="shared" si="129"/>
        <v>0</v>
      </c>
      <c r="AH1215" s="27">
        <f t="shared" si="130"/>
        <v>0</v>
      </c>
      <c r="AI1215" s="27">
        <f t="shared" si="131"/>
        <v>0</v>
      </c>
      <c r="AJ1215" s="27">
        <f t="shared" si="132"/>
        <v>9999</v>
      </c>
      <c r="AK1215" s="27">
        <f t="shared" si="133"/>
        <v>9999</v>
      </c>
      <c r="AL1215" s="27">
        <f t="shared" si="134"/>
        <v>9999</v>
      </c>
      <c r="AM1215" s="27">
        <f t="shared" si="135"/>
        <v>9999</v>
      </c>
    </row>
    <row r="1216" spans="1:39" ht="35.1" customHeight="1">
      <c r="A1216" s="119" t="s">
        <v>1622</v>
      </c>
      <c r="B1216" s="119" t="s">
        <v>5668</v>
      </c>
      <c r="C1216" s="119" t="s">
        <v>480</v>
      </c>
      <c r="D1216" s="119" t="s">
        <v>14</v>
      </c>
      <c r="E1216" s="119" t="s">
        <v>12</v>
      </c>
      <c r="F1216" s="121">
        <v>4</v>
      </c>
      <c r="G1216" s="121">
        <v>0</v>
      </c>
      <c r="H1216" s="121">
        <v>2</v>
      </c>
      <c r="I1216" s="119"/>
      <c r="J1216" s="119" t="s">
        <v>480</v>
      </c>
      <c r="K1216" s="119"/>
      <c r="L1216" s="119" t="s">
        <v>3714</v>
      </c>
      <c r="M1216" s="119" t="s">
        <v>480</v>
      </c>
      <c r="N1216" s="119" t="s">
        <v>3715</v>
      </c>
      <c r="O1216" s="119"/>
      <c r="P1216" s="119"/>
      <c r="AF1216" s="27">
        <f t="shared" si="128"/>
        <v>0</v>
      </c>
      <c r="AG1216" s="27">
        <f t="shared" si="129"/>
        <v>0</v>
      </c>
      <c r="AH1216" s="27">
        <f t="shared" si="130"/>
        <v>0</v>
      </c>
      <c r="AI1216" s="27">
        <f t="shared" si="131"/>
        <v>0</v>
      </c>
      <c r="AJ1216" s="27">
        <f t="shared" si="132"/>
        <v>9999</v>
      </c>
      <c r="AK1216" s="27">
        <f t="shared" si="133"/>
        <v>9999</v>
      </c>
      <c r="AL1216" s="27">
        <f t="shared" si="134"/>
        <v>9999</v>
      </c>
      <c r="AM1216" s="27">
        <f t="shared" si="135"/>
        <v>9999</v>
      </c>
    </row>
    <row r="1217" spans="1:39" ht="35.1" customHeight="1">
      <c r="A1217" s="119" t="s">
        <v>1622</v>
      </c>
      <c r="B1217" s="119" t="s">
        <v>5669</v>
      </c>
      <c r="C1217" s="119" t="s">
        <v>5670</v>
      </c>
      <c r="D1217" s="119" t="s">
        <v>14</v>
      </c>
      <c r="E1217" s="119" t="s">
        <v>3571</v>
      </c>
      <c r="F1217" s="121">
        <v>5</v>
      </c>
      <c r="G1217" s="121">
        <v>0</v>
      </c>
      <c r="H1217" s="121">
        <v>0</v>
      </c>
      <c r="I1217" s="119"/>
      <c r="J1217" s="119"/>
      <c r="K1217" s="119"/>
      <c r="L1217" s="119"/>
      <c r="M1217" s="119"/>
      <c r="N1217" s="119"/>
      <c r="O1217" s="119"/>
      <c r="P1217" s="119"/>
      <c r="AF1217" s="27">
        <f t="shared" si="128"/>
        <v>0</v>
      </c>
      <c r="AG1217" s="27">
        <f t="shared" si="129"/>
        <v>0</v>
      </c>
      <c r="AH1217" s="27">
        <f t="shared" si="130"/>
        <v>0</v>
      </c>
      <c r="AI1217" s="27">
        <f t="shared" si="131"/>
        <v>0</v>
      </c>
      <c r="AJ1217" s="27">
        <f t="shared" si="132"/>
        <v>9999</v>
      </c>
      <c r="AK1217" s="27">
        <f t="shared" si="133"/>
        <v>9999</v>
      </c>
      <c r="AL1217" s="27">
        <f t="shared" si="134"/>
        <v>9999</v>
      </c>
      <c r="AM1217" s="27">
        <f t="shared" si="135"/>
        <v>9999</v>
      </c>
    </row>
    <row r="1218" spans="1:39" ht="35.1" customHeight="1">
      <c r="A1218" s="119" t="s">
        <v>1633</v>
      </c>
      <c r="B1218" s="119" t="s">
        <v>5671</v>
      </c>
      <c r="C1218" s="119" t="s">
        <v>1077</v>
      </c>
      <c r="D1218" s="119" t="s">
        <v>19</v>
      </c>
      <c r="E1218" s="119" t="s">
        <v>12</v>
      </c>
      <c r="F1218" s="121">
        <v>1</v>
      </c>
      <c r="G1218" s="121">
        <v>3</v>
      </c>
      <c r="H1218" s="121">
        <v>0</v>
      </c>
      <c r="I1218" s="119" t="s">
        <v>1077</v>
      </c>
      <c r="J1218" s="119"/>
      <c r="K1218" s="119" t="s">
        <v>4694</v>
      </c>
      <c r="L1218" s="119"/>
      <c r="M1218" s="119" t="s">
        <v>1077</v>
      </c>
      <c r="N1218" s="119"/>
      <c r="O1218" s="119"/>
      <c r="P1218" s="119"/>
      <c r="AF1218" s="27">
        <f t="shared" si="128"/>
        <v>0</v>
      </c>
      <c r="AG1218" s="27">
        <f t="shared" si="129"/>
        <v>0</v>
      </c>
      <c r="AH1218" s="27">
        <f t="shared" si="130"/>
        <v>0</v>
      </c>
      <c r="AI1218" s="27">
        <f t="shared" si="131"/>
        <v>0</v>
      </c>
      <c r="AJ1218" s="27">
        <f t="shared" si="132"/>
        <v>9999</v>
      </c>
      <c r="AK1218" s="27">
        <f t="shared" si="133"/>
        <v>9999</v>
      </c>
      <c r="AL1218" s="27">
        <f t="shared" si="134"/>
        <v>9999</v>
      </c>
      <c r="AM1218" s="27">
        <f t="shared" si="135"/>
        <v>9999</v>
      </c>
    </row>
    <row r="1219" spans="1:39" ht="35.1" customHeight="1">
      <c r="A1219" s="119" t="s">
        <v>1633</v>
      </c>
      <c r="B1219" s="119" t="s">
        <v>5672</v>
      </c>
      <c r="C1219" s="119" t="s">
        <v>1643</v>
      </c>
      <c r="D1219" s="119" t="s">
        <v>19</v>
      </c>
      <c r="E1219" s="119" t="s">
        <v>12</v>
      </c>
      <c r="F1219" s="121">
        <v>2</v>
      </c>
      <c r="G1219" s="121">
        <v>3</v>
      </c>
      <c r="H1219" s="121">
        <v>0</v>
      </c>
      <c r="I1219" s="119" t="s">
        <v>1643</v>
      </c>
      <c r="J1219" s="119"/>
      <c r="K1219" s="119" t="s">
        <v>4509</v>
      </c>
      <c r="L1219" s="119"/>
      <c r="M1219" s="119" t="s">
        <v>1643</v>
      </c>
      <c r="N1219" s="119"/>
      <c r="O1219" s="119"/>
      <c r="P1219" s="119"/>
      <c r="AF1219" s="27">
        <f t="shared" si="128"/>
        <v>0</v>
      </c>
      <c r="AG1219" s="27">
        <f t="shared" si="129"/>
        <v>0</v>
      </c>
      <c r="AH1219" s="27">
        <f t="shared" si="130"/>
        <v>0</v>
      </c>
      <c r="AI1219" s="27">
        <f t="shared" si="131"/>
        <v>0</v>
      </c>
      <c r="AJ1219" s="27">
        <f t="shared" si="132"/>
        <v>9999</v>
      </c>
      <c r="AK1219" s="27">
        <f t="shared" si="133"/>
        <v>9999</v>
      </c>
      <c r="AL1219" s="27">
        <f t="shared" si="134"/>
        <v>9999</v>
      </c>
      <c r="AM1219" s="27">
        <f t="shared" si="135"/>
        <v>9999</v>
      </c>
    </row>
    <row r="1220" spans="1:39" ht="35.1" customHeight="1">
      <c r="A1220" s="119" t="s">
        <v>1633</v>
      </c>
      <c r="B1220" s="119" t="s">
        <v>5673</v>
      </c>
      <c r="C1220" s="119" t="s">
        <v>5674</v>
      </c>
      <c r="D1220" s="119" t="s">
        <v>19</v>
      </c>
      <c r="E1220" s="119" t="s">
        <v>12</v>
      </c>
      <c r="F1220" s="121">
        <v>3</v>
      </c>
      <c r="G1220" s="121">
        <v>2</v>
      </c>
      <c r="H1220" s="121">
        <v>0</v>
      </c>
      <c r="I1220" s="119" t="s">
        <v>5674</v>
      </c>
      <c r="J1220" s="119"/>
      <c r="K1220" s="119" t="s">
        <v>5675</v>
      </c>
      <c r="L1220" s="119"/>
      <c r="M1220" s="119" t="s">
        <v>5674</v>
      </c>
      <c r="N1220" s="119"/>
      <c r="O1220" s="119"/>
      <c r="P1220" s="119"/>
      <c r="AF1220" s="27">
        <f t="shared" si="128"/>
        <v>0</v>
      </c>
      <c r="AG1220" s="27">
        <f t="shared" si="129"/>
        <v>0</v>
      </c>
      <c r="AH1220" s="27">
        <f t="shared" si="130"/>
        <v>0</v>
      </c>
      <c r="AI1220" s="27">
        <f t="shared" si="131"/>
        <v>0</v>
      </c>
      <c r="AJ1220" s="27">
        <f t="shared" si="132"/>
        <v>9999</v>
      </c>
      <c r="AK1220" s="27">
        <f t="shared" si="133"/>
        <v>9999</v>
      </c>
      <c r="AL1220" s="27">
        <f t="shared" si="134"/>
        <v>9999</v>
      </c>
      <c r="AM1220" s="27">
        <f t="shared" si="135"/>
        <v>9999</v>
      </c>
    </row>
    <row r="1221" spans="1:39" ht="35.1" customHeight="1">
      <c r="A1221" s="119" t="s">
        <v>1633</v>
      </c>
      <c r="B1221" s="119" t="s">
        <v>5676</v>
      </c>
      <c r="C1221" s="119" t="s">
        <v>5677</v>
      </c>
      <c r="D1221" s="119" t="s">
        <v>19</v>
      </c>
      <c r="E1221" s="119" t="s">
        <v>12</v>
      </c>
      <c r="F1221" s="121">
        <v>4</v>
      </c>
      <c r="G1221" s="121">
        <v>2</v>
      </c>
      <c r="H1221" s="121">
        <v>0</v>
      </c>
      <c r="I1221" s="119" t="s">
        <v>5677</v>
      </c>
      <c r="J1221" s="119"/>
      <c r="K1221" s="119" t="s">
        <v>5678</v>
      </c>
      <c r="L1221" s="119"/>
      <c r="M1221" s="119" t="s">
        <v>5677</v>
      </c>
      <c r="N1221" s="119" t="s">
        <v>5679</v>
      </c>
      <c r="O1221" s="119" t="s">
        <v>1097</v>
      </c>
      <c r="P1221" s="119" t="s">
        <v>815</v>
      </c>
      <c r="AF1221" s="27">
        <f t="shared" si="128"/>
        <v>0</v>
      </c>
      <c r="AG1221" s="27">
        <f t="shared" si="129"/>
        <v>0</v>
      </c>
      <c r="AH1221" s="27">
        <f t="shared" si="130"/>
        <v>0</v>
      </c>
      <c r="AI1221" s="27">
        <f t="shared" si="131"/>
        <v>0</v>
      </c>
      <c r="AJ1221" s="27">
        <f t="shared" si="132"/>
        <v>9999</v>
      </c>
      <c r="AK1221" s="27">
        <f t="shared" si="133"/>
        <v>9999</v>
      </c>
      <c r="AL1221" s="27">
        <f t="shared" si="134"/>
        <v>9999</v>
      </c>
      <c r="AM1221" s="27">
        <f t="shared" si="135"/>
        <v>9999</v>
      </c>
    </row>
    <row r="1222" spans="1:39" ht="35.1" customHeight="1">
      <c r="A1222" s="119" t="s">
        <v>1633</v>
      </c>
      <c r="B1222" s="119" t="s">
        <v>5680</v>
      </c>
      <c r="C1222" s="119" t="s">
        <v>5681</v>
      </c>
      <c r="D1222" s="119" t="s">
        <v>19</v>
      </c>
      <c r="E1222" s="119" t="s">
        <v>3571</v>
      </c>
      <c r="F1222" s="121">
        <v>5</v>
      </c>
      <c r="G1222" s="121">
        <v>0</v>
      </c>
      <c r="H1222" s="121">
        <v>0</v>
      </c>
      <c r="I1222" s="119"/>
      <c r="J1222" s="119"/>
      <c r="K1222" s="119"/>
      <c r="L1222" s="119"/>
      <c r="M1222" s="119"/>
      <c r="N1222" s="119"/>
      <c r="O1222" s="119"/>
      <c r="P1222" s="119"/>
      <c r="AF1222" s="27">
        <f t="shared" si="128"/>
        <v>0</v>
      </c>
      <c r="AG1222" s="27">
        <f t="shared" si="129"/>
        <v>0</v>
      </c>
      <c r="AH1222" s="27">
        <f t="shared" si="130"/>
        <v>0</v>
      </c>
      <c r="AI1222" s="27">
        <f t="shared" si="131"/>
        <v>0</v>
      </c>
      <c r="AJ1222" s="27">
        <f t="shared" si="132"/>
        <v>9999</v>
      </c>
      <c r="AK1222" s="27">
        <f t="shared" si="133"/>
        <v>9999</v>
      </c>
      <c r="AL1222" s="27">
        <f t="shared" si="134"/>
        <v>9999</v>
      </c>
      <c r="AM1222" s="27">
        <f t="shared" si="135"/>
        <v>9999</v>
      </c>
    </row>
    <row r="1223" spans="1:39" ht="35.1" customHeight="1">
      <c r="A1223" s="119" t="s">
        <v>1633</v>
      </c>
      <c r="B1223" s="119" t="s">
        <v>5682</v>
      </c>
      <c r="C1223" s="119" t="s">
        <v>533</v>
      </c>
      <c r="D1223" s="119" t="s">
        <v>14</v>
      </c>
      <c r="E1223" s="119" t="s">
        <v>12</v>
      </c>
      <c r="F1223" s="121">
        <v>1</v>
      </c>
      <c r="G1223" s="121">
        <v>0</v>
      </c>
      <c r="H1223" s="121">
        <v>3</v>
      </c>
      <c r="I1223" s="119"/>
      <c r="J1223" s="119" t="s">
        <v>533</v>
      </c>
      <c r="K1223" s="119"/>
      <c r="L1223" s="119" t="s">
        <v>3804</v>
      </c>
      <c r="M1223" s="119" t="s">
        <v>533</v>
      </c>
      <c r="N1223" s="119"/>
      <c r="O1223" s="119"/>
      <c r="P1223" s="119"/>
      <c r="AF1223" s="27">
        <f t="shared" si="128"/>
        <v>0</v>
      </c>
      <c r="AG1223" s="27">
        <f t="shared" si="129"/>
        <v>0</v>
      </c>
      <c r="AH1223" s="27">
        <f t="shared" si="130"/>
        <v>0</v>
      </c>
      <c r="AI1223" s="27">
        <f t="shared" si="131"/>
        <v>0</v>
      </c>
      <c r="AJ1223" s="27">
        <f t="shared" si="132"/>
        <v>9999</v>
      </c>
      <c r="AK1223" s="27">
        <f t="shared" si="133"/>
        <v>9999</v>
      </c>
      <c r="AL1223" s="27">
        <f t="shared" si="134"/>
        <v>9999</v>
      </c>
      <c r="AM1223" s="27">
        <f t="shared" si="135"/>
        <v>9999</v>
      </c>
    </row>
    <row r="1224" spans="1:39" ht="35.1" customHeight="1">
      <c r="A1224" s="119" t="s">
        <v>1633</v>
      </c>
      <c r="B1224" s="119" t="s">
        <v>5683</v>
      </c>
      <c r="C1224" s="119" t="s">
        <v>1131</v>
      </c>
      <c r="D1224" s="119" t="s">
        <v>14</v>
      </c>
      <c r="E1224" s="119" t="s">
        <v>12</v>
      </c>
      <c r="F1224" s="121">
        <v>2</v>
      </c>
      <c r="G1224" s="121">
        <v>0</v>
      </c>
      <c r="H1224" s="121">
        <v>3</v>
      </c>
      <c r="I1224" s="119"/>
      <c r="J1224" s="119" t="s">
        <v>1131</v>
      </c>
      <c r="K1224" s="119"/>
      <c r="L1224" s="119" t="s">
        <v>4806</v>
      </c>
      <c r="M1224" s="119" t="s">
        <v>1131</v>
      </c>
      <c r="N1224" s="119"/>
      <c r="O1224" s="119"/>
      <c r="P1224" s="119"/>
      <c r="AF1224" s="27">
        <f t="shared" si="128"/>
        <v>0</v>
      </c>
      <c r="AG1224" s="27">
        <f t="shared" si="129"/>
        <v>0</v>
      </c>
      <c r="AH1224" s="27">
        <f t="shared" si="130"/>
        <v>0</v>
      </c>
      <c r="AI1224" s="27">
        <f t="shared" si="131"/>
        <v>0</v>
      </c>
      <c r="AJ1224" s="27">
        <f t="shared" si="132"/>
        <v>9999</v>
      </c>
      <c r="AK1224" s="27">
        <f t="shared" si="133"/>
        <v>9999</v>
      </c>
      <c r="AL1224" s="27">
        <f t="shared" si="134"/>
        <v>9999</v>
      </c>
      <c r="AM1224" s="27">
        <f t="shared" si="135"/>
        <v>9999</v>
      </c>
    </row>
    <row r="1225" spans="1:39" ht="35.1" customHeight="1">
      <c r="A1225" s="119" t="s">
        <v>1633</v>
      </c>
      <c r="B1225" s="119" t="s">
        <v>5684</v>
      </c>
      <c r="C1225" s="119" t="s">
        <v>534</v>
      </c>
      <c r="D1225" s="119" t="s">
        <v>14</v>
      </c>
      <c r="E1225" s="119" t="s">
        <v>12</v>
      </c>
      <c r="F1225" s="121">
        <v>3</v>
      </c>
      <c r="G1225" s="121">
        <v>0</v>
      </c>
      <c r="H1225" s="121">
        <v>2</v>
      </c>
      <c r="I1225" s="119"/>
      <c r="J1225" s="119" t="s">
        <v>534</v>
      </c>
      <c r="K1225" s="119"/>
      <c r="L1225" s="119" t="s">
        <v>3807</v>
      </c>
      <c r="M1225" s="119" t="s">
        <v>534</v>
      </c>
      <c r="N1225" s="119"/>
      <c r="O1225" s="119"/>
      <c r="P1225" s="119"/>
      <c r="AF1225" s="27">
        <f t="shared" si="128"/>
        <v>0</v>
      </c>
      <c r="AG1225" s="27">
        <f t="shared" si="129"/>
        <v>0</v>
      </c>
      <c r="AH1225" s="27">
        <f t="shared" si="130"/>
        <v>0</v>
      </c>
      <c r="AI1225" s="27">
        <f t="shared" si="131"/>
        <v>0</v>
      </c>
      <c r="AJ1225" s="27">
        <f t="shared" si="132"/>
        <v>9999</v>
      </c>
      <c r="AK1225" s="27">
        <f t="shared" si="133"/>
        <v>9999</v>
      </c>
      <c r="AL1225" s="27">
        <f t="shared" si="134"/>
        <v>9999</v>
      </c>
      <c r="AM1225" s="27">
        <f t="shared" si="135"/>
        <v>9999</v>
      </c>
    </row>
    <row r="1226" spans="1:39" ht="35.1" customHeight="1">
      <c r="A1226" s="119" t="s">
        <v>1633</v>
      </c>
      <c r="B1226" s="119" t="s">
        <v>5685</v>
      </c>
      <c r="C1226" s="119" t="s">
        <v>1642</v>
      </c>
      <c r="D1226" s="119" t="s">
        <v>14</v>
      </c>
      <c r="E1226" s="119" t="s">
        <v>12</v>
      </c>
      <c r="F1226" s="121">
        <v>4</v>
      </c>
      <c r="G1226" s="121">
        <v>0</v>
      </c>
      <c r="H1226" s="121">
        <v>2</v>
      </c>
      <c r="I1226" s="119"/>
      <c r="J1226" s="119" t="s">
        <v>1642</v>
      </c>
      <c r="K1226" s="119"/>
      <c r="L1226" s="119" t="s">
        <v>5686</v>
      </c>
      <c r="M1226" s="119" t="s">
        <v>1642</v>
      </c>
      <c r="N1226" s="119"/>
      <c r="O1226" s="119"/>
      <c r="P1226" s="119"/>
      <c r="AF1226" s="27">
        <f t="shared" si="128"/>
        <v>0</v>
      </c>
      <c r="AG1226" s="27">
        <f t="shared" si="129"/>
        <v>0</v>
      </c>
      <c r="AH1226" s="27">
        <f t="shared" si="130"/>
        <v>0</v>
      </c>
      <c r="AI1226" s="27">
        <f t="shared" si="131"/>
        <v>0</v>
      </c>
      <c r="AJ1226" s="27">
        <f t="shared" si="132"/>
        <v>9999</v>
      </c>
      <c r="AK1226" s="27">
        <f t="shared" si="133"/>
        <v>9999</v>
      </c>
      <c r="AL1226" s="27">
        <f t="shared" si="134"/>
        <v>9999</v>
      </c>
      <c r="AM1226" s="27">
        <f t="shared" si="135"/>
        <v>9999</v>
      </c>
    </row>
    <row r="1227" spans="1:39" ht="35.1" customHeight="1">
      <c r="A1227" s="119" t="s">
        <v>1633</v>
      </c>
      <c r="B1227" s="119" t="s">
        <v>5687</v>
      </c>
      <c r="C1227" s="119" t="s">
        <v>5688</v>
      </c>
      <c r="D1227" s="119" t="s">
        <v>14</v>
      </c>
      <c r="E1227" s="119" t="s">
        <v>3571</v>
      </c>
      <c r="F1227" s="121">
        <v>5</v>
      </c>
      <c r="G1227" s="121">
        <v>0</v>
      </c>
      <c r="H1227" s="121">
        <v>0</v>
      </c>
      <c r="I1227" s="119"/>
      <c r="J1227" s="119"/>
      <c r="K1227" s="119"/>
      <c r="L1227" s="119"/>
      <c r="M1227" s="119"/>
      <c r="N1227" s="119"/>
      <c r="O1227" s="119"/>
      <c r="P1227" s="119"/>
      <c r="AF1227" s="27">
        <f t="shared" si="128"/>
        <v>0</v>
      </c>
      <c r="AG1227" s="27">
        <f t="shared" si="129"/>
        <v>0</v>
      </c>
      <c r="AH1227" s="27">
        <f t="shared" si="130"/>
        <v>0</v>
      </c>
      <c r="AI1227" s="27">
        <f t="shared" si="131"/>
        <v>0</v>
      </c>
      <c r="AJ1227" s="27">
        <f t="shared" si="132"/>
        <v>9999</v>
      </c>
      <c r="AK1227" s="27">
        <f t="shared" si="133"/>
        <v>9999</v>
      </c>
      <c r="AL1227" s="27">
        <f t="shared" si="134"/>
        <v>9999</v>
      </c>
      <c r="AM1227" s="27">
        <f t="shared" si="135"/>
        <v>9999</v>
      </c>
    </row>
    <row r="1228" spans="1:39" ht="35.1" customHeight="1">
      <c r="A1228" s="119" t="s">
        <v>1644</v>
      </c>
      <c r="B1228" s="119" t="s">
        <v>5689</v>
      </c>
      <c r="C1228" s="119" t="s">
        <v>1653</v>
      </c>
      <c r="D1228" s="119" t="s">
        <v>19</v>
      </c>
      <c r="E1228" s="119" t="s">
        <v>12</v>
      </c>
      <c r="F1228" s="121">
        <v>1</v>
      </c>
      <c r="G1228" s="121">
        <v>3</v>
      </c>
      <c r="H1228" s="121">
        <v>0</v>
      </c>
      <c r="I1228" s="119" t="s">
        <v>1653</v>
      </c>
      <c r="J1228" s="119"/>
      <c r="K1228" s="119" t="s">
        <v>5690</v>
      </c>
      <c r="L1228" s="119"/>
      <c r="M1228" s="119" t="s">
        <v>1653</v>
      </c>
      <c r="N1228" s="119" t="s">
        <v>2586</v>
      </c>
      <c r="O1228" s="119" t="s">
        <v>1227</v>
      </c>
      <c r="P1228" s="119"/>
      <c r="AF1228" s="27">
        <f t="shared" si="128"/>
        <v>0</v>
      </c>
      <c r="AG1228" s="27">
        <f t="shared" si="129"/>
        <v>0</v>
      </c>
      <c r="AH1228" s="27">
        <f t="shared" si="130"/>
        <v>0</v>
      </c>
      <c r="AI1228" s="27">
        <f t="shared" si="131"/>
        <v>0</v>
      </c>
      <c r="AJ1228" s="27">
        <f t="shared" si="132"/>
        <v>9999</v>
      </c>
      <c r="AK1228" s="27">
        <f t="shared" si="133"/>
        <v>9999</v>
      </c>
      <c r="AL1228" s="27">
        <f t="shared" si="134"/>
        <v>9999</v>
      </c>
      <c r="AM1228" s="27">
        <f t="shared" si="135"/>
        <v>9999</v>
      </c>
    </row>
    <row r="1229" spans="1:39" ht="35.1" customHeight="1">
      <c r="A1229" s="119" t="s">
        <v>1644</v>
      </c>
      <c r="B1229" s="119" t="s">
        <v>5691</v>
      </c>
      <c r="C1229" s="119" t="s">
        <v>1302</v>
      </c>
      <c r="D1229" s="119" t="s">
        <v>19</v>
      </c>
      <c r="E1229" s="119" t="s">
        <v>12</v>
      </c>
      <c r="F1229" s="121">
        <v>2</v>
      </c>
      <c r="G1229" s="121">
        <v>3</v>
      </c>
      <c r="H1229" s="121">
        <v>0</v>
      </c>
      <c r="I1229" s="119" t="s">
        <v>1302</v>
      </c>
      <c r="J1229" s="119"/>
      <c r="K1229" s="119" t="s">
        <v>5089</v>
      </c>
      <c r="L1229" s="119"/>
      <c r="M1229" s="119" t="s">
        <v>1302</v>
      </c>
      <c r="N1229" s="119" t="s">
        <v>5090</v>
      </c>
      <c r="O1229" s="119"/>
      <c r="P1229" s="119"/>
      <c r="AF1229" s="27">
        <f t="shared" si="128"/>
        <v>0</v>
      </c>
      <c r="AG1229" s="27">
        <f t="shared" si="129"/>
        <v>0</v>
      </c>
      <c r="AH1229" s="27">
        <f t="shared" si="130"/>
        <v>0</v>
      </c>
      <c r="AI1229" s="27">
        <f t="shared" si="131"/>
        <v>0</v>
      </c>
      <c r="AJ1229" s="27">
        <f t="shared" si="132"/>
        <v>9999</v>
      </c>
      <c r="AK1229" s="27">
        <f t="shared" si="133"/>
        <v>9999</v>
      </c>
      <c r="AL1229" s="27">
        <f t="shared" si="134"/>
        <v>9999</v>
      </c>
      <c r="AM1229" s="27">
        <f t="shared" si="135"/>
        <v>9999</v>
      </c>
    </row>
    <row r="1230" spans="1:39" ht="35.1" customHeight="1">
      <c r="A1230" s="119" t="s">
        <v>1644</v>
      </c>
      <c r="B1230" s="119" t="s">
        <v>5692</v>
      </c>
      <c r="C1230" s="119" t="s">
        <v>5693</v>
      </c>
      <c r="D1230" s="119" t="s">
        <v>19</v>
      </c>
      <c r="E1230" s="119" t="s">
        <v>12</v>
      </c>
      <c r="F1230" s="121">
        <v>3</v>
      </c>
      <c r="G1230" s="121">
        <v>2</v>
      </c>
      <c r="H1230" s="121">
        <v>0</v>
      </c>
      <c r="I1230" s="119" t="s">
        <v>5693</v>
      </c>
      <c r="J1230" s="119"/>
      <c r="K1230" s="119" t="s">
        <v>5694</v>
      </c>
      <c r="L1230" s="119"/>
      <c r="M1230" s="119" t="s">
        <v>5693</v>
      </c>
      <c r="N1230" s="119"/>
      <c r="O1230" s="119"/>
      <c r="P1230" s="119"/>
      <c r="AF1230" s="27">
        <f t="shared" si="128"/>
        <v>0</v>
      </c>
      <c r="AG1230" s="27">
        <f t="shared" si="129"/>
        <v>0</v>
      </c>
      <c r="AH1230" s="27">
        <f t="shared" si="130"/>
        <v>0</v>
      </c>
      <c r="AI1230" s="27">
        <f t="shared" si="131"/>
        <v>0</v>
      </c>
      <c r="AJ1230" s="27">
        <f t="shared" si="132"/>
        <v>9999</v>
      </c>
      <c r="AK1230" s="27">
        <f t="shared" si="133"/>
        <v>9999</v>
      </c>
      <c r="AL1230" s="27">
        <f t="shared" si="134"/>
        <v>9999</v>
      </c>
      <c r="AM1230" s="27">
        <f t="shared" si="135"/>
        <v>9999</v>
      </c>
    </row>
    <row r="1231" spans="1:39" ht="35.1" customHeight="1">
      <c r="A1231" s="119" t="s">
        <v>1644</v>
      </c>
      <c r="B1231" s="119" t="s">
        <v>5695</v>
      </c>
      <c r="C1231" s="119" t="s">
        <v>60</v>
      </c>
      <c r="D1231" s="119" t="s">
        <v>19</v>
      </c>
      <c r="E1231" s="119" t="s">
        <v>12</v>
      </c>
      <c r="F1231" s="121">
        <v>4</v>
      </c>
      <c r="G1231" s="121">
        <v>2</v>
      </c>
      <c r="H1231" s="121">
        <v>0</v>
      </c>
      <c r="I1231" s="119" t="s">
        <v>60</v>
      </c>
      <c r="J1231" s="119"/>
      <c r="K1231" s="119" t="s">
        <v>4241</v>
      </c>
      <c r="L1231" s="119"/>
      <c r="M1231" s="119" t="s">
        <v>60</v>
      </c>
      <c r="N1231" s="119"/>
      <c r="O1231" s="119"/>
      <c r="P1231" s="119"/>
      <c r="AF1231" s="27">
        <f t="shared" si="128"/>
        <v>0</v>
      </c>
      <c r="AG1231" s="27">
        <f t="shared" si="129"/>
        <v>0</v>
      </c>
      <c r="AH1231" s="27">
        <f t="shared" si="130"/>
        <v>0</v>
      </c>
      <c r="AI1231" s="27">
        <f t="shared" si="131"/>
        <v>0</v>
      </c>
      <c r="AJ1231" s="27">
        <f t="shared" si="132"/>
        <v>9999</v>
      </c>
      <c r="AK1231" s="27">
        <f t="shared" si="133"/>
        <v>9999</v>
      </c>
      <c r="AL1231" s="27">
        <f t="shared" si="134"/>
        <v>9999</v>
      </c>
      <c r="AM1231" s="27">
        <f t="shared" si="135"/>
        <v>9999</v>
      </c>
    </row>
    <row r="1232" spans="1:39" ht="35.1" customHeight="1">
      <c r="A1232" s="119" t="s">
        <v>1644</v>
      </c>
      <c r="B1232" s="119" t="s">
        <v>5696</v>
      </c>
      <c r="C1232" s="119" t="s">
        <v>5697</v>
      </c>
      <c r="D1232" s="119" t="s">
        <v>19</v>
      </c>
      <c r="E1232" s="119" t="s">
        <v>3571</v>
      </c>
      <c r="F1232" s="121">
        <v>5</v>
      </c>
      <c r="G1232" s="121">
        <v>0</v>
      </c>
      <c r="H1232" s="121">
        <v>0</v>
      </c>
      <c r="I1232" s="119"/>
      <c r="J1232" s="119"/>
      <c r="K1232" s="119"/>
      <c r="L1232" s="119"/>
      <c r="M1232" s="119"/>
      <c r="N1232" s="119"/>
      <c r="O1232" s="119"/>
      <c r="P1232" s="119"/>
      <c r="AF1232" s="27">
        <f t="shared" si="128"/>
        <v>0</v>
      </c>
      <c r="AG1232" s="27">
        <f t="shared" si="129"/>
        <v>0</v>
      </c>
      <c r="AH1232" s="27">
        <f t="shared" si="130"/>
        <v>0</v>
      </c>
      <c r="AI1232" s="27">
        <f t="shared" si="131"/>
        <v>0</v>
      </c>
      <c r="AJ1232" s="27">
        <f t="shared" si="132"/>
        <v>9999</v>
      </c>
      <c r="AK1232" s="27">
        <f t="shared" si="133"/>
        <v>9999</v>
      </c>
      <c r="AL1232" s="27">
        <f t="shared" si="134"/>
        <v>9999</v>
      </c>
      <c r="AM1232" s="27">
        <f t="shared" si="135"/>
        <v>9999</v>
      </c>
    </row>
    <row r="1233" spans="1:39" ht="35.1" customHeight="1">
      <c r="A1233" s="119" t="s">
        <v>1644</v>
      </c>
      <c r="B1233" s="119" t="s">
        <v>5698</v>
      </c>
      <c r="C1233" s="119" t="s">
        <v>1315</v>
      </c>
      <c r="D1233" s="119" t="s">
        <v>14</v>
      </c>
      <c r="E1233" s="119" t="s">
        <v>12</v>
      </c>
      <c r="F1233" s="121">
        <v>1</v>
      </c>
      <c r="G1233" s="121">
        <v>0</v>
      </c>
      <c r="H1233" s="121">
        <v>3</v>
      </c>
      <c r="I1233" s="119"/>
      <c r="J1233" s="119" t="s">
        <v>1315</v>
      </c>
      <c r="K1233" s="119"/>
      <c r="L1233" s="119" t="s">
        <v>5699</v>
      </c>
      <c r="M1233" s="119" t="s">
        <v>1315</v>
      </c>
      <c r="N1233" s="119"/>
      <c r="O1233" s="119"/>
      <c r="P1233" s="119"/>
      <c r="AF1233" s="27">
        <f t="shared" si="128"/>
        <v>0</v>
      </c>
      <c r="AG1233" s="27">
        <f t="shared" si="129"/>
        <v>0</v>
      </c>
      <c r="AH1233" s="27">
        <f t="shared" si="130"/>
        <v>0</v>
      </c>
      <c r="AI1233" s="27">
        <f t="shared" si="131"/>
        <v>0</v>
      </c>
      <c r="AJ1233" s="27">
        <f t="shared" si="132"/>
        <v>9999</v>
      </c>
      <c r="AK1233" s="27">
        <f t="shared" si="133"/>
        <v>9999</v>
      </c>
      <c r="AL1233" s="27">
        <f t="shared" si="134"/>
        <v>9999</v>
      </c>
      <c r="AM1233" s="27">
        <f t="shared" si="135"/>
        <v>9999</v>
      </c>
    </row>
    <row r="1234" spans="1:39" ht="35.1" customHeight="1">
      <c r="A1234" s="119" t="s">
        <v>1644</v>
      </c>
      <c r="B1234" s="119" t="s">
        <v>5700</v>
      </c>
      <c r="C1234" s="119" t="s">
        <v>392</v>
      </c>
      <c r="D1234" s="119" t="s">
        <v>14</v>
      </c>
      <c r="E1234" s="119" t="s">
        <v>12</v>
      </c>
      <c r="F1234" s="121">
        <v>2</v>
      </c>
      <c r="G1234" s="121">
        <v>0</v>
      </c>
      <c r="H1234" s="121">
        <v>3</v>
      </c>
      <c r="I1234" s="119"/>
      <c r="J1234" s="119" t="s">
        <v>392</v>
      </c>
      <c r="K1234" s="119"/>
      <c r="L1234" s="119" t="s">
        <v>3566</v>
      </c>
      <c r="M1234" s="119" t="s">
        <v>392</v>
      </c>
      <c r="N1234" s="119"/>
      <c r="O1234" s="119"/>
      <c r="P1234" s="119"/>
      <c r="AF1234" s="27">
        <f t="shared" si="128"/>
        <v>0</v>
      </c>
      <c r="AG1234" s="27">
        <f t="shared" si="129"/>
        <v>0</v>
      </c>
      <c r="AH1234" s="27">
        <f t="shared" si="130"/>
        <v>0</v>
      </c>
      <c r="AI1234" s="27">
        <f t="shared" si="131"/>
        <v>0</v>
      </c>
      <c r="AJ1234" s="27">
        <f t="shared" si="132"/>
        <v>9999</v>
      </c>
      <c r="AK1234" s="27">
        <f t="shared" si="133"/>
        <v>9999</v>
      </c>
      <c r="AL1234" s="27">
        <f t="shared" si="134"/>
        <v>9999</v>
      </c>
      <c r="AM1234" s="27">
        <f t="shared" si="135"/>
        <v>9999</v>
      </c>
    </row>
    <row r="1235" spans="1:39" ht="35.1" customHeight="1">
      <c r="A1235" s="119" t="s">
        <v>1644</v>
      </c>
      <c r="B1235" s="119" t="s">
        <v>5701</v>
      </c>
      <c r="C1235" s="119" t="s">
        <v>391</v>
      </c>
      <c r="D1235" s="119" t="s">
        <v>14</v>
      </c>
      <c r="E1235" s="119" t="s">
        <v>12</v>
      </c>
      <c r="F1235" s="121">
        <v>3</v>
      </c>
      <c r="G1235" s="121">
        <v>0</v>
      </c>
      <c r="H1235" s="121">
        <v>2</v>
      </c>
      <c r="I1235" s="119"/>
      <c r="J1235" s="119" t="s">
        <v>391</v>
      </c>
      <c r="K1235" s="119"/>
      <c r="L1235" s="119" t="s">
        <v>3561</v>
      </c>
      <c r="M1235" s="119" t="s">
        <v>391</v>
      </c>
      <c r="N1235" s="119"/>
      <c r="O1235" s="119"/>
      <c r="P1235" s="119"/>
      <c r="AF1235" s="27">
        <f t="shared" si="128"/>
        <v>0</v>
      </c>
      <c r="AG1235" s="27">
        <f t="shared" si="129"/>
        <v>0</v>
      </c>
      <c r="AH1235" s="27">
        <f t="shared" si="130"/>
        <v>0</v>
      </c>
      <c r="AI1235" s="27">
        <f t="shared" si="131"/>
        <v>0</v>
      </c>
      <c r="AJ1235" s="27">
        <f t="shared" si="132"/>
        <v>9999</v>
      </c>
      <c r="AK1235" s="27">
        <f t="shared" si="133"/>
        <v>9999</v>
      </c>
      <c r="AL1235" s="27">
        <f t="shared" si="134"/>
        <v>9999</v>
      </c>
      <c r="AM1235" s="27">
        <f t="shared" si="135"/>
        <v>9999</v>
      </c>
    </row>
    <row r="1236" spans="1:39" ht="35.1" customHeight="1">
      <c r="A1236" s="119" t="s">
        <v>1644</v>
      </c>
      <c r="B1236" s="119" t="s">
        <v>5702</v>
      </c>
      <c r="C1236" s="119" t="s">
        <v>651</v>
      </c>
      <c r="D1236" s="119" t="s">
        <v>14</v>
      </c>
      <c r="E1236" s="119" t="s">
        <v>12</v>
      </c>
      <c r="F1236" s="121">
        <v>4</v>
      </c>
      <c r="G1236" s="121">
        <v>0</v>
      </c>
      <c r="H1236" s="121">
        <v>2</v>
      </c>
      <c r="I1236" s="119"/>
      <c r="J1236" s="119" t="s">
        <v>651</v>
      </c>
      <c r="K1236" s="119"/>
      <c r="L1236" s="119" t="s">
        <v>3997</v>
      </c>
      <c r="M1236" s="119" t="s">
        <v>651</v>
      </c>
      <c r="N1236" s="119"/>
      <c r="O1236" s="119"/>
      <c r="P1236" s="119"/>
      <c r="AF1236" s="27">
        <f t="shared" si="128"/>
        <v>0</v>
      </c>
      <c r="AG1236" s="27">
        <f t="shared" si="129"/>
        <v>0</v>
      </c>
      <c r="AH1236" s="27">
        <f t="shared" si="130"/>
        <v>0</v>
      </c>
      <c r="AI1236" s="27">
        <f t="shared" si="131"/>
        <v>0</v>
      </c>
      <c r="AJ1236" s="27">
        <f t="shared" si="132"/>
        <v>9999</v>
      </c>
      <c r="AK1236" s="27">
        <f t="shared" si="133"/>
        <v>9999</v>
      </c>
      <c r="AL1236" s="27">
        <f t="shared" si="134"/>
        <v>9999</v>
      </c>
      <c r="AM1236" s="27">
        <f t="shared" si="135"/>
        <v>9999</v>
      </c>
    </row>
    <row r="1237" spans="1:39" ht="35.1" customHeight="1">
      <c r="A1237" s="119" t="s">
        <v>1644</v>
      </c>
      <c r="B1237" s="119" t="s">
        <v>5703</v>
      </c>
      <c r="C1237" s="119" t="s">
        <v>5704</v>
      </c>
      <c r="D1237" s="119" t="s">
        <v>14</v>
      </c>
      <c r="E1237" s="119" t="s">
        <v>3571</v>
      </c>
      <c r="F1237" s="121">
        <v>5</v>
      </c>
      <c r="G1237" s="121">
        <v>0</v>
      </c>
      <c r="H1237" s="121">
        <v>0</v>
      </c>
      <c r="I1237" s="119"/>
      <c r="J1237" s="119"/>
      <c r="K1237" s="119"/>
      <c r="L1237" s="119"/>
      <c r="M1237" s="119"/>
      <c r="N1237" s="119"/>
      <c r="O1237" s="119"/>
      <c r="P1237" s="119"/>
      <c r="AF1237" s="27">
        <f t="shared" si="128"/>
        <v>0</v>
      </c>
      <c r="AG1237" s="27">
        <f t="shared" si="129"/>
        <v>0</v>
      </c>
      <c r="AH1237" s="27">
        <f t="shared" si="130"/>
        <v>0</v>
      </c>
      <c r="AI1237" s="27">
        <f t="shared" si="131"/>
        <v>0</v>
      </c>
      <c r="AJ1237" s="27">
        <f t="shared" si="132"/>
        <v>9999</v>
      </c>
      <c r="AK1237" s="27">
        <f t="shared" si="133"/>
        <v>9999</v>
      </c>
      <c r="AL1237" s="27">
        <f t="shared" si="134"/>
        <v>9999</v>
      </c>
      <c r="AM1237" s="27">
        <f t="shared" si="135"/>
        <v>9999</v>
      </c>
    </row>
    <row r="1238" spans="1:39" ht="35.1" customHeight="1">
      <c r="A1238" s="119" t="s">
        <v>698</v>
      </c>
      <c r="B1238" s="119" t="s">
        <v>5705</v>
      </c>
      <c r="C1238" s="119" t="s">
        <v>1662</v>
      </c>
      <c r="D1238" s="119" t="s">
        <v>19</v>
      </c>
      <c r="E1238" s="119" t="s">
        <v>12</v>
      </c>
      <c r="F1238" s="121">
        <v>1</v>
      </c>
      <c r="G1238" s="121">
        <v>3</v>
      </c>
      <c r="H1238" s="121">
        <v>0</v>
      </c>
      <c r="I1238" s="119" t="s">
        <v>1662</v>
      </c>
      <c r="J1238" s="119"/>
      <c r="K1238" s="119" t="s">
        <v>5706</v>
      </c>
      <c r="L1238" s="119"/>
      <c r="M1238" s="119" t="s">
        <v>1662</v>
      </c>
      <c r="N1238" s="119"/>
      <c r="O1238" s="119"/>
      <c r="P1238" s="119"/>
      <c r="AF1238" s="27">
        <f t="shared" si="128"/>
        <v>0</v>
      </c>
      <c r="AG1238" s="27">
        <f t="shared" si="129"/>
        <v>0</v>
      </c>
      <c r="AH1238" s="27">
        <f t="shared" si="130"/>
        <v>0</v>
      </c>
      <c r="AI1238" s="27">
        <f t="shared" si="131"/>
        <v>0</v>
      </c>
      <c r="AJ1238" s="27">
        <f t="shared" si="132"/>
        <v>9999</v>
      </c>
      <c r="AK1238" s="27">
        <f t="shared" si="133"/>
        <v>9999</v>
      </c>
      <c r="AL1238" s="27">
        <f t="shared" si="134"/>
        <v>9999</v>
      </c>
      <c r="AM1238" s="27">
        <f t="shared" si="135"/>
        <v>9999</v>
      </c>
    </row>
    <row r="1239" spans="1:39" ht="35.1" customHeight="1">
      <c r="A1239" s="119" t="s">
        <v>698</v>
      </c>
      <c r="B1239" s="119" t="s">
        <v>5707</v>
      </c>
      <c r="C1239" s="119" t="s">
        <v>547</v>
      </c>
      <c r="D1239" s="119" t="s">
        <v>19</v>
      </c>
      <c r="E1239" s="119" t="s">
        <v>12</v>
      </c>
      <c r="F1239" s="121">
        <v>2</v>
      </c>
      <c r="G1239" s="121">
        <v>3</v>
      </c>
      <c r="H1239" s="121">
        <v>0</v>
      </c>
      <c r="I1239" s="119" t="s">
        <v>547</v>
      </c>
      <c r="J1239" s="119"/>
      <c r="K1239" s="119" t="s">
        <v>5113</v>
      </c>
      <c r="L1239" s="119"/>
      <c r="M1239" s="119" t="s">
        <v>547</v>
      </c>
      <c r="N1239" s="119"/>
      <c r="O1239" s="119"/>
      <c r="P1239" s="119"/>
      <c r="AF1239" s="27">
        <f t="shared" si="128"/>
        <v>0</v>
      </c>
      <c r="AG1239" s="27">
        <f t="shared" si="129"/>
        <v>0</v>
      </c>
      <c r="AH1239" s="27">
        <f t="shared" si="130"/>
        <v>0</v>
      </c>
      <c r="AI1239" s="27">
        <f t="shared" si="131"/>
        <v>0</v>
      </c>
      <c r="AJ1239" s="27">
        <f t="shared" si="132"/>
        <v>9999</v>
      </c>
      <c r="AK1239" s="27">
        <f t="shared" si="133"/>
        <v>9999</v>
      </c>
      <c r="AL1239" s="27">
        <f t="shared" si="134"/>
        <v>9999</v>
      </c>
      <c r="AM1239" s="27">
        <f t="shared" si="135"/>
        <v>9999</v>
      </c>
    </row>
    <row r="1240" spans="1:39" ht="35.1" customHeight="1">
      <c r="A1240" s="119" t="s">
        <v>698</v>
      </c>
      <c r="B1240" s="119" t="s">
        <v>5708</v>
      </c>
      <c r="C1240" s="119" t="s">
        <v>31</v>
      </c>
      <c r="D1240" s="119" t="s">
        <v>19</v>
      </c>
      <c r="E1240" s="119" t="s">
        <v>12</v>
      </c>
      <c r="F1240" s="121">
        <v>3</v>
      </c>
      <c r="G1240" s="121">
        <v>2</v>
      </c>
      <c r="H1240" s="121">
        <v>0</v>
      </c>
      <c r="I1240" s="119" t="s">
        <v>31</v>
      </c>
      <c r="J1240" s="119"/>
      <c r="K1240" s="119" t="s">
        <v>5709</v>
      </c>
      <c r="L1240" s="119"/>
      <c r="M1240" s="119" t="s">
        <v>31</v>
      </c>
      <c r="N1240" s="119" t="s">
        <v>4208</v>
      </c>
      <c r="O1240" s="119"/>
      <c r="P1240" s="119"/>
      <c r="AF1240" s="27">
        <f t="shared" si="128"/>
        <v>0</v>
      </c>
      <c r="AG1240" s="27">
        <f t="shared" si="129"/>
        <v>0</v>
      </c>
      <c r="AH1240" s="27">
        <f t="shared" si="130"/>
        <v>0</v>
      </c>
      <c r="AI1240" s="27">
        <f t="shared" si="131"/>
        <v>0</v>
      </c>
      <c r="AJ1240" s="27">
        <f t="shared" si="132"/>
        <v>9999</v>
      </c>
      <c r="AK1240" s="27">
        <f t="shared" si="133"/>
        <v>9999</v>
      </c>
      <c r="AL1240" s="27">
        <f t="shared" si="134"/>
        <v>9999</v>
      </c>
      <c r="AM1240" s="27">
        <f t="shared" si="135"/>
        <v>9999</v>
      </c>
    </row>
    <row r="1241" spans="1:39" ht="35.1" customHeight="1">
      <c r="A1241" s="119" t="s">
        <v>698</v>
      </c>
      <c r="B1241" s="119" t="s">
        <v>5710</v>
      </c>
      <c r="C1241" s="119" t="s">
        <v>5711</v>
      </c>
      <c r="D1241" s="119" t="s">
        <v>19</v>
      </c>
      <c r="E1241" s="119" t="s">
        <v>12</v>
      </c>
      <c r="F1241" s="121">
        <v>4</v>
      </c>
      <c r="G1241" s="121">
        <v>2</v>
      </c>
      <c r="H1241" s="121">
        <v>0</v>
      </c>
      <c r="I1241" s="119" t="s">
        <v>5711</v>
      </c>
      <c r="J1241" s="119"/>
      <c r="K1241" s="119" t="s">
        <v>5712</v>
      </c>
      <c r="L1241" s="119"/>
      <c r="M1241" s="119" t="s">
        <v>5711</v>
      </c>
      <c r="N1241" s="119" t="s">
        <v>5713</v>
      </c>
      <c r="O1241" s="119"/>
      <c r="P1241" s="119"/>
      <c r="AF1241" s="27">
        <f t="shared" si="128"/>
        <v>0</v>
      </c>
      <c r="AG1241" s="27">
        <f t="shared" si="129"/>
        <v>0</v>
      </c>
      <c r="AH1241" s="27">
        <f t="shared" si="130"/>
        <v>0</v>
      </c>
      <c r="AI1241" s="27">
        <f t="shared" si="131"/>
        <v>0</v>
      </c>
      <c r="AJ1241" s="27">
        <f t="shared" si="132"/>
        <v>9999</v>
      </c>
      <c r="AK1241" s="27">
        <f t="shared" si="133"/>
        <v>9999</v>
      </c>
      <c r="AL1241" s="27">
        <f t="shared" si="134"/>
        <v>9999</v>
      </c>
      <c r="AM1241" s="27">
        <f t="shared" si="135"/>
        <v>9999</v>
      </c>
    </row>
    <row r="1242" spans="1:39" ht="35.1" customHeight="1">
      <c r="A1242" s="119" t="s">
        <v>698</v>
      </c>
      <c r="B1242" s="119" t="s">
        <v>5714</v>
      </c>
      <c r="C1242" s="119" t="s">
        <v>5715</v>
      </c>
      <c r="D1242" s="119" t="s">
        <v>19</v>
      </c>
      <c r="E1242" s="119" t="s">
        <v>3571</v>
      </c>
      <c r="F1242" s="121">
        <v>5</v>
      </c>
      <c r="G1242" s="121">
        <v>0</v>
      </c>
      <c r="H1242" s="121">
        <v>0</v>
      </c>
      <c r="I1242" s="119"/>
      <c r="J1242" s="119"/>
      <c r="K1242" s="119"/>
      <c r="L1242" s="119"/>
      <c r="M1242" s="119"/>
      <c r="N1242" s="119"/>
      <c r="O1242" s="119"/>
      <c r="P1242" s="119"/>
      <c r="AF1242" s="27">
        <f t="shared" si="128"/>
        <v>0</v>
      </c>
      <c r="AG1242" s="27">
        <f t="shared" si="129"/>
        <v>0</v>
      </c>
      <c r="AH1242" s="27">
        <f t="shared" si="130"/>
        <v>0</v>
      </c>
      <c r="AI1242" s="27">
        <f t="shared" si="131"/>
        <v>0</v>
      </c>
      <c r="AJ1242" s="27">
        <f t="shared" si="132"/>
        <v>9999</v>
      </c>
      <c r="AK1242" s="27">
        <f t="shared" si="133"/>
        <v>9999</v>
      </c>
      <c r="AL1242" s="27">
        <f t="shared" si="134"/>
        <v>9999</v>
      </c>
      <c r="AM1242" s="27">
        <f t="shared" si="135"/>
        <v>9999</v>
      </c>
    </row>
    <row r="1243" spans="1:39" ht="35.1" customHeight="1">
      <c r="A1243" s="119" t="s">
        <v>698</v>
      </c>
      <c r="B1243" s="119" t="s">
        <v>5716</v>
      </c>
      <c r="C1243" s="119" t="s">
        <v>39</v>
      </c>
      <c r="D1243" s="119" t="s">
        <v>14</v>
      </c>
      <c r="E1243" s="119" t="s">
        <v>12</v>
      </c>
      <c r="F1243" s="121">
        <v>1</v>
      </c>
      <c r="G1243" s="121">
        <v>0</v>
      </c>
      <c r="H1243" s="121">
        <v>3</v>
      </c>
      <c r="I1243" s="119"/>
      <c r="J1243" s="119" t="s">
        <v>39</v>
      </c>
      <c r="K1243" s="119"/>
      <c r="L1243" s="119" t="s">
        <v>5717</v>
      </c>
      <c r="M1243" s="119" t="s">
        <v>39</v>
      </c>
      <c r="N1243" s="119" t="s">
        <v>2587</v>
      </c>
      <c r="O1243" s="119" t="s">
        <v>5636</v>
      </c>
      <c r="P1243" s="119"/>
      <c r="AF1243" s="27">
        <f t="shared" si="128"/>
        <v>0</v>
      </c>
      <c r="AG1243" s="27">
        <f t="shared" si="129"/>
        <v>0</v>
      </c>
      <c r="AH1243" s="27">
        <f t="shared" si="130"/>
        <v>0</v>
      </c>
      <c r="AI1243" s="27">
        <f t="shared" si="131"/>
        <v>0</v>
      </c>
      <c r="AJ1243" s="27">
        <f t="shared" si="132"/>
        <v>9999</v>
      </c>
      <c r="AK1243" s="27">
        <f t="shared" si="133"/>
        <v>9999</v>
      </c>
      <c r="AL1243" s="27">
        <f t="shared" si="134"/>
        <v>9999</v>
      </c>
      <c r="AM1243" s="27">
        <f t="shared" si="135"/>
        <v>9999</v>
      </c>
    </row>
    <row r="1244" spans="1:39" ht="35.1" customHeight="1">
      <c r="A1244" s="119" t="s">
        <v>698</v>
      </c>
      <c r="B1244" s="119" t="s">
        <v>5718</v>
      </c>
      <c r="C1244" s="119" t="s">
        <v>40</v>
      </c>
      <c r="D1244" s="119" t="s">
        <v>14</v>
      </c>
      <c r="E1244" s="119" t="s">
        <v>12</v>
      </c>
      <c r="F1244" s="121">
        <v>2</v>
      </c>
      <c r="G1244" s="121">
        <v>0</v>
      </c>
      <c r="H1244" s="121">
        <v>3</v>
      </c>
      <c r="I1244" s="119"/>
      <c r="J1244" s="119" t="s">
        <v>40</v>
      </c>
      <c r="K1244" s="119"/>
      <c r="L1244" s="119" t="s">
        <v>5643</v>
      </c>
      <c r="M1244" s="119" t="s">
        <v>40</v>
      </c>
      <c r="N1244" s="119" t="s">
        <v>5644</v>
      </c>
      <c r="O1244" s="119"/>
      <c r="P1244" s="119"/>
      <c r="AF1244" s="27">
        <f t="shared" si="128"/>
        <v>0</v>
      </c>
      <c r="AG1244" s="27">
        <f t="shared" si="129"/>
        <v>0</v>
      </c>
      <c r="AH1244" s="27">
        <f t="shared" si="130"/>
        <v>0</v>
      </c>
      <c r="AI1244" s="27">
        <f t="shared" si="131"/>
        <v>0</v>
      </c>
      <c r="AJ1244" s="27">
        <f t="shared" si="132"/>
        <v>9999</v>
      </c>
      <c r="AK1244" s="27">
        <f t="shared" si="133"/>
        <v>9999</v>
      </c>
      <c r="AL1244" s="27">
        <f t="shared" si="134"/>
        <v>9999</v>
      </c>
      <c r="AM1244" s="27">
        <f t="shared" si="135"/>
        <v>9999</v>
      </c>
    </row>
    <row r="1245" spans="1:39" ht="35.1" customHeight="1">
      <c r="A1245" s="119" t="s">
        <v>698</v>
      </c>
      <c r="B1245" s="119" t="s">
        <v>5719</v>
      </c>
      <c r="C1245" s="119" t="s">
        <v>603</v>
      </c>
      <c r="D1245" s="119" t="s">
        <v>14</v>
      </c>
      <c r="E1245" s="119" t="s">
        <v>12</v>
      </c>
      <c r="F1245" s="121">
        <v>3</v>
      </c>
      <c r="G1245" s="121">
        <v>0</v>
      </c>
      <c r="H1245" s="121">
        <v>2</v>
      </c>
      <c r="I1245" s="119"/>
      <c r="J1245" s="119" t="s">
        <v>603</v>
      </c>
      <c r="K1245" s="119"/>
      <c r="L1245" s="119" t="s">
        <v>5102</v>
      </c>
      <c r="M1245" s="119" t="s">
        <v>603</v>
      </c>
      <c r="N1245" s="119"/>
      <c r="O1245" s="119"/>
      <c r="P1245" s="119"/>
      <c r="AF1245" s="27">
        <f t="shared" si="128"/>
        <v>0</v>
      </c>
      <c r="AG1245" s="27">
        <f t="shared" si="129"/>
        <v>0</v>
      </c>
      <c r="AH1245" s="27">
        <f t="shared" si="130"/>
        <v>0</v>
      </c>
      <c r="AI1245" s="27">
        <f t="shared" si="131"/>
        <v>0</v>
      </c>
      <c r="AJ1245" s="27">
        <f t="shared" si="132"/>
        <v>9999</v>
      </c>
      <c r="AK1245" s="27">
        <f t="shared" si="133"/>
        <v>9999</v>
      </c>
      <c r="AL1245" s="27">
        <f t="shared" si="134"/>
        <v>9999</v>
      </c>
      <c r="AM1245" s="27">
        <f t="shared" si="135"/>
        <v>9999</v>
      </c>
    </row>
    <row r="1246" spans="1:39" ht="35.1" customHeight="1">
      <c r="A1246" s="119" t="s">
        <v>698</v>
      </c>
      <c r="B1246" s="119" t="s">
        <v>5720</v>
      </c>
      <c r="C1246" s="119" t="s">
        <v>1661</v>
      </c>
      <c r="D1246" s="119" t="s">
        <v>14</v>
      </c>
      <c r="E1246" s="119" t="s">
        <v>12</v>
      </c>
      <c r="F1246" s="121">
        <v>4</v>
      </c>
      <c r="G1246" s="121">
        <v>0</v>
      </c>
      <c r="H1246" s="121">
        <v>2</v>
      </c>
      <c r="I1246" s="119"/>
      <c r="J1246" s="119" t="s">
        <v>1661</v>
      </c>
      <c r="K1246" s="119"/>
      <c r="L1246" s="119" t="s">
        <v>5721</v>
      </c>
      <c r="M1246" s="119" t="s">
        <v>1661</v>
      </c>
      <c r="N1246" s="119"/>
      <c r="O1246" s="119"/>
      <c r="P1246" s="119"/>
      <c r="AF1246" s="27">
        <f t="shared" si="128"/>
        <v>0</v>
      </c>
      <c r="AG1246" s="27">
        <f t="shared" si="129"/>
        <v>0</v>
      </c>
      <c r="AH1246" s="27">
        <f t="shared" si="130"/>
        <v>0</v>
      </c>
      <c r="AI1246" s="27">
        <f t="shared" si="131"/>
        <v>0</v>
      </c>
      <c r="AJ1246" s="27">
        <f t="shared" si="132"/>
        <v>9999</v>
      </c>
      <c r="AK1246" s="27">
        <f t="shared" si="133"/>
        <v>9999</v>
      </c>
      <c r="AL1246" s="27">
        <f t="shared" si="134"/>
        <v>9999</v>
      </c>
      <c r="AM1246" s="27">
        <f t="shared" si="135"/>
        <v>9999</v>
      </c>
    </row>
    <row r="1247" spans="1:39" ht="35.1" customHeight="1">
      <c r="A1247" s="119" t="s">
        <v>698</v>
      </c>
      <c r="B1247" s="119" t="s">
        <v>5722</v>
      </c>
      <c r="C1247" s="119" t="s">
        <v>5723</v>
      </c>
      <c r="D1247" s="119" t="s">
        <v>14</v>
      </c>
      <c r="E1247" s="119" t="s">
        <v>3571</v>
      </c>
      <c r="F1247" s="121">
        <v>5</v>
      </c>
      <c r="G1247" s="121">
        <v>0</v>
      </c>
      <c r="H1247" s="121">
        <v>0</v>
      </c>
      <c r="I1247" s="119"/>
      <c r="J1247" s="119"/>
      <c r="K1247" s="119"/>
      <c r="L1247" s="119"/>
      <c r="M1247" s="119"/>
      <c r="N1247" s="119"/>
      <c r="O1247" s="119"/>
      <c r="P1247" s="119"/>
      <c r="AF1247" s="27">
        <f t="shared" si="128"/>
        <v>0</v>
      </c>
      <c r="AG1247" s="27">
        <f t="shared" si="129"/>
        <v>0</v>
      </c>
      <c r="AH1247" s="27">
        <f t="shared" si="130"/>
        <v>0</v>
      </c>
      <c r="AI1247" s="27">
        <f t="shared" si="131"/>
        <v>0</v>
      </c>
      <c r="AJ1247" s="27">
        <f t="shared" si="132"/>
        <v>9999</v>
      </c>
      <c r="AK1247" s="27">
        <f t="shared" si="133"/>
        <v>9999</v>
      </c>
      <c r="AL1247" s="27">
        <f t="shared" si="134"/>
        <v>9999</v>
      </c>
      <c r="AM1247" s="27">
        <f t="shared" si="135"/>
        <v>9999</v>
      </c>
    </row>
    <row r="1248" spans="1:39" ht="35.1" customHeight="1">
      <c r="A1248" s="119" t="s">
        <v>1663</v>
      </c>
      <c r="B1248" s="119" t="s">
        <v>5724</v>
      </c>
      <c r="C1248" s="119" t="s">
        <v>1471</v>
      </c>
      <c r="D1248" s="119" t="s">
        <v>19</v>
      </c>
      <c r="E1248" s="119" t="s">
        <v>12</v>
      </c>
      <c r="F1248" s="121">
        <v>1</v>
      </c>
      <c r="G1248" s="121">
        <v>3</v>
      </c>
      <c r="H1248" s="121">
        <v>0</v>
      </c>
      <c r="I1248" s="119" t="s">
        <v>1471</v>
      </c>
      <c r="J1248" s="119"/>
      <c r="K1248" s="119" t="s">
        <v>5377</v>
      </c>
      <c r="L1248" s="119"/>
      <c r="M1248" s="119" t="s">
        <v>1471</v>
      </c>
      <c r="N1248" s="119" t="s">
        <v>1684</v>
      </c>
      <c r="O1248" s="119"/>
      <c r="P1248" s="119"/>
      <c r="AF1248" s="27">
        <f t="shared" si="128"/>
        <v>0</v>
      </c>
      <c r="AG1248" s="27">
        <f t="shared" si="129"/>
        <v>0</v>
      </c>
      <c r="AH1248" s="27">
        <f t="shared" si="130"/>
        <v>0</v>
      </c>
      <c r="AI1248" s="27">
        <f t="shared" si="131"/>
        <v>0</v>
      </c>
      <c r="AJ1248" s="27">
        <f t="shared" si="132"/>
        <v>9999</v>
      </c>
      <c r="AK1248" s="27">
        <f t="shared" si="133"/>
        <v>9999</v>
      </c>
      <c r="AL1248" s="27">
        <f t="shared" si="134"/>
        <v>9999</v>
      </c>
      <c r="AM1248" s="27">
        <f t="shared" si="135"/>
        <v>9999</v>
      </c>
    </row>
    <row r="1249" spans="1:39" ht="35.1" customHeight="1">
      <c r="A1249" s="119" t="s">
        <v>1663</v>
      </c>
      <c r="B1249" s="119" t="s">
        <v>5725</v>
      </c>
      <c r="C1249" s="119" t="s">
        <v>1674</v>
      </c>
      <c r="D1249" s="119" t="s">
        <v>19</v>
      </c>
      <c r="E1249" s="119" t="s">
        <v>12</v>
      </c>
      <c r="F1249" s="121">
        <v>2</v>
      </c>
      <c r="G1249" s="121">
        <v>3</v>
      </c>
      <c r="H1249" s="121">
        <v>0</v>
      </c>
      <c r="I1249" s="119" t="s">
        <v>1674</v>
      </c>
      <c r="J1249" s="119"/>
      <c r="K1249" s="119" t="s">
        <v>5726</v>
      </c>
      <c r="L1249" s="119"/>
      <c r="M1249" s="119" t="s">
        <v>1674</v>
      </c>
      <c r="N1249" s="119" t="s">
        <v>5727</v>
      </c>
      <c r="O1249" s="119" t="s">
        <v>877</v>
      </c>
      <c r="P1249" s="119"/>
      <c r="AF1249" s="27">
        <f t="shared" si="128"/>
        <v>0</v>
      </c>
      <c r="AG1249" s="27">
        <f t="shared" si="129"/>
        <v>0</v>
      </c>
      <c r="AH1249" s="27">
        <f t="shared" si="130"/>
        <v>0</v>
      </c>
      <c r="AI1249" s="27">
        <f t="shared" si="131"/>
        <v>0</v>
      </c>
      <c r="AJ1249" s="27">
        <f t="shared" si="132"/>
        <v>9999</v>
      </c>
      <c r="AK1249" s="27">
        <f t="shared" si="133"/>
        <v>9999</v>
      </c>
      <c r="AL1249" s="27">
        <f t="shared" si="134"/>
        <v>9999</v>
      </c>
      <c r="AM1249" s="27">
        <f t="shared" si="135"/>
        <v>9999</v>
      </c>
    </row>
    <row r="1250" spans="1:39" ht="35.1" customHeight="1">
      <c r="A1250" s="119" t="s">
        <v>1663</v>
      </c>
      <c r="B1250" s="119" t="s">
        <v>5728</v>
      </c>
      <c r="C1250" s="119" t="s">
        <v>2171</v>
      </c>
      <c r="D1250" s="119" t="s">
        <v>19</v>
      </c>
      <c r="E1250" s="119" t="s">
        <v>12</v>
      </c>
      <c r="F1250" s="121">
        <v>3</v>
      </c>
      <c r="G1250" s="121">
        <v>2</v>
      </c>
      <c r="H1250" s="121">
        <v>0</v>
      </c>
      <c r="I1250" s="119" t="s">
        <v>2171</v>
      </c>
      <c r="J1250" s="119"/>
      <c r="K1250" s="119" t="s">
        <v>3991</v>
      </c>
      <c r="L1250" s="119"/>
      <c r="M1250" s="119" t="s">
        <v>2171</v>
      </c>
      <c r="N1250" s="119" t="s">
        <v>3992</v>
      </c>
      <c r="O1250" s="119" t="s">
        <v>2589</v>
      </c>
      <c r="P1250" s="119" t="s">
        <v>1060</v>
      </c>
      <c r="AF1250" s="27">
        <f t="shared" si="128"/>
        <v>0</v>
      </c>
      <c r="AG1250" s="27">
        <f t="shared" si="129"/>
        <v>0</v>
      </c>
      <c r="AH1250" s="27">
        <f t="shared" si="130"/>
        <v>0</v>
      </c>
      <c r="AI1250" s="27">
        <f t="shared" si="131"/>
        <v>0</v>
      </c>
      <c r="AJ1250" s="27">
        <f t="shared" si="132"/>
        <v>9999</v>
      </c>
      <c r="AK1250" s="27">
        <f t="shared" si="133"/>
        <v>9999</v>
      </c>
      <c r="AL1250" s="27">
        <f t="shared" si="134"/>
        <v>9999</v>
      </c>
      <c r="AM1250" s="27">
        <f t="shared" si="135"/>
        <v>9999</v>
      </c>
    </row>
    <row r="1251" spans="1:39" ht="35.1" customHeight="1">
      <c r="A1251" s="119" t="s">
        <v>1663</v>
      </c>
      <c r="B1251" s="119" t="s">
        <v>5729</v>
      </c>
      <c r="C1251" s="119" t="s">
        <v>2005</v>
      </c>
      <c r="D1251" s="119" t="s">
        <v>19</v>
      </c>
      <c r="E1251" s="119" t="s">
        <v>12</v>
      </c>
      <c r="F1251" s="121">
        <v>4</v>
      </c>
      <c r="G1251" s="121">
        <v>2</v>
      </c>
      <c r="H1251" s="121">
        <v>0</v>
      </c>
      <c r="I1251" s="119" t="s">
        <v>2005</v>
      </c>
      <c r="J1251" s="119"/>
      <c r="K1251" s="119" t="s">
        <v>5730</v>
      </c>
      <c r="L1251" s="119"/>
      <c r="M1251" s="119" t="s">
        <v>2005</v>
      </c>
      <c r="N1251" s="119" t="s">
        <v>5731</v>
      </c>
      <c r="O1251" s="119"/>
      <c r="P1251" s="119"/>
      <c r="AF1251" s="27">
        <f t="shared" si="128"/>
        <v>0</v>
      </c>
      <c r="AG1251" s="27">
        <f t="shared" si="129"/>
        <v>0</v>
      </c>
      <c r="AH1251" s="27">
        <f t="shared" si="130"/>
        <v>0</v>
      </c>
      <c r="AI1251" s="27">
        <f t="shared" si="131"/>
        <v>0</v>
      </c>
      <c r="AJ1251" s="27">
        <f t="shared" si="132"/>
        <v>9999</v>
      </c>
      <c r="AK1251" s="27">
        <f t="shared" si="133"/>
        <v>9999</v>
      </c>
      <c r="AL1251" s="27">
        <f t="shared" si="134"/>
        <v>9999</v>
      </c>
      <c r="AM1251" s="27">
        <f t="shared" si="135"/>
        <v>9999</v>
      </c>
    </row>
    <row r="1252" spans="1:39" ht="35.1" customHeight="1">
      <c r="A1252" s="119" t="s">
        <v>1663</v>
      </c>
      <c r="B1252" s="119" t="s">
        <v>5732</v>
      </c>
      <c r="C1252" s="119" t="s">
        <v>5733</v>
      </c>
      <c r="D1252" s="119" t="s">
        <v>19</v>
      </c>
      <c r="E1252" s="119" t="s">
        <v>3571</v>
      </c>
      <c r="F1252" s="121">
        <v>5</v>
      </c>
      <c r="G1252" s="121">
        <v>0</v>
      </c>
      <c r="H1252" s="121">
        <v>0</v>
      </c>
      <c r="I1252" s="119"/>
      <c r="J1252" s="119"/>
      <c r="K1252" s="119"/>
      <c r="L1252" s="119"/>
      <c r="M1252" s="119"/>
      <c r="N1252" s="119"/>
      <c r="O1252" s="119"/>
      <c r="P1252" s="119"/>
      <c r="AF1252" s="27">
        <f t="shared" si="128"/>
        <v>0</v>
      </c>
      <c r="AG1252" s="27">
        <f t="shared" si="129"/>
        <v>0</v>
      </c>
      <c r="AH1252" s="27">
        <f t="shared" si="130"/>
        <v>0</v>
      </c>
      <c r="AI1252" s="27">
        <f t="shared" si="131"/>
        <v>0</v>
      </c>
      <c r="AJ1252" s="27">
        <f t="shared" si="132"/>
        <v>9999</v>
      </c>
      <c r="AK1252" s="27">
        <f t="shared" si="133"/>
        <v>9999</v>
      </c>
      <c r="AL1252" s="27">
        <f t="shared" si="134"/>
        <v>9999</v>
      </c>
      <c r="AM1252" s="27">
        <f t="shared" si="135"/>
        <v>9999</v>
      </c>
    </row>
    <row r="1253" spans="1:39" ht="35.1" customHeight="1">
      <c r="A1253" s="119" t="s">
        <v>1663</v>
      </c>
      <c r="B1253" s="119" t="s">
        <v>5734</v>
      </c>
      <c r="C1253" s="119" t="s">
        <v>1672</v>
      </c>
      <c r="D1253" s="119" t="s">
        <v>14</v>
      </c>
      <c r="E1253" s="119" t="s">
        <v>12</v>
      </c>
      <c r="F1253" s="121">
        <v>1</v>
      </c>
      <c r="G1253" s="121">
        <v>0</v>
      </c>
      <c r="H1253" s="121">
        <v>3</v>
      </c>
      <c r="I1253" s="119"/>
      <c r="J1253" s="119" t="s">
        <v>1672</v>
      </c>
      <c r="K1253" s="119"/>
      <c r="L1253" s="119" t="s">
        <v>5735</v>
      </c>
      <c r="M1253" s="119" t="s">
        <v>1672</v>
      </c>
      <c r="N1253" s="119" t="s">
        <v>2588</v>
      </c>
      <c r="O1253" s="119" t="s">
        <v>3751</v>
      </c>
      <c r="P1253" s="119"/>
      <c r="AF1253" s="27">
        <f t="shared" si="128"/>
        <v>0</v>
      </c>
      <c r="AG1253" s="27">
        <f t="shared" si="129"/>
        <v>0</v>
      </c>
      <c r="AH1253" s="27">
        <f t="shared" si="130"/>
        <v>0</v>
      </c>
      <c r="AI1253" s="27">
        <f t="shared" si="131"/>
        <v>0</v>
      </c>
      <c r="AJ1253" s="27">
        <f t="shared" si="132"/>
        <v>9999</v>
      </c>
      <c r="AK1253" s="27">
        <f t="shared" si="133"/>
        <v>9999</v>
      </c>
      <c r="AL1253" s="27">
        <f t="shared" si="134"/>
        <v>9999</v>
      </c>
      <c r="AM1253" s="27">
        <f t="shared" si="135"/>
        <v>9999</v>
      </c>
    </row>
    <row r="1254" spans="1:39" ht="35.1" customHeight="1">
      <c r="A1254" s="119" t="s">
        <v>1663</v>
      </c>
      <c r="B1254" s="119" t="s">
        <v>5736</v>
      </c>
      <c r="C1254" s="119" t="s">
        <v>1132</v>
      </c>
      <c r="D1254" s="119" t="s">
        <v>14</v>
      </c>
      <c r="E1254" s="119" t="s">
        <v>12</v>
      </c>
      <c r="F1254" s="121">
        <v>2</v>
      </c>
      <c r="G1254" s="121">
        <v>0</v>
      </c>
      <c r="H1254" s="121">
        <v>3</v>
      </c>
      <c r="I1254" s="119"/>
      <c r="J1254" s="119" t="s">
        <v>1132</v>
      </c>
      <c r="K1254" s="119"/>
      <c r="L1254" s="119" t="s">
        <v>4808</v>
      </c>
      <c r="M1254" s="119" t="s">
        <v>1132</v>
      </c>
      <c r="N1254" s="119"/>
      <c r="O1254" s="119"/>
      <c r="P1254" s="119"/>
      <c r="AF1254" s="27">
        <f t="shared" si="128"/>
        <v>0</v>
      </c>
      <c r="AG1254" s="27">
        <f t="shared" si="129"/>
        <v>0</v>
      </c>
      <c r="AH1254" s="27">
        <f t="shared" si="130"/>
        <v>0</v>
      </c>
      <c r="AI1254" s="27">
        <f t="shared" si="131"/>
        <v>0</v>
      </c>
      <c r="AJ1254" s="27">
        <f t="shared" si="132"/>
        <v>9999</v>
      </c>
      <c r="AK1254" s="27">
        <f t="shared" si="133"/>
        <v>9999</v>
      </c>
      <c r="AL1254" s="27">
        <f t="shared" si="134"/>
        <v>9999</v>
      </c>
      <c r="AM1254" s="27">
        <f t="shared" si="135"/>
        <v>9999</v>
      </c>
    </row>
    <row r="1255" spans="1:39" ht="35.1" customHeight="1">
      <c r="A1255" s="119" t="s">
        <v>1663</v>
      </c>
      <c r="B1255" s="119" t="s">
        <v>5737</v>
      </c>
      <c r="C1255" s="119" t="s">
        <v>402</v>
      </c>
      <c r="D1255" s="119" t="s">
        <v>14</v>
      </c>
      <c r="E1255" s="119" t="s">
        <v>12</v>
      </c>
      <c r="F1255" s="121">
        <v>3</v>
      </c>
      <c r="G1255" s="121">
        <v>0</v>
      </c>
      <c r="H1255" s="121">
        <v>2</v>
      </c>
      <c r="I1255" s="119"/>
      <c r="J1255" s="119" t="s">
        <v>402</v>
      </c>
      <c r="K1255" s="119"/>
      <c r="L1255" s="119" t="s">
        <v>3586</v>
      </c>
      <c r="M1255" s="119" t="s">
        <v>402</v>
      </c>
      <c r="N1255" s="119"/>
      <c r="O1255" s="119"/>
      <c r="P1255" s="119"/>
      <c r="AF1255" s="27">
        <f t="shared" si="128"/>
        <v>0</v>
      </c>
      <c r="AG1255" s="27">
        <f t="shared" si="129"/>
        <v>0</v>
      </c>
      <c r="AH1255" s="27">
        <f t="shared" si="130"/>
        <v>0</v>
      </c>
      <c r="AI1255" s="27">
        <f t="shared" si="131"/>
        <v>0</v>
      </c>
      <c r="AJ1255" s="27">
        <f t="shared" si="132"/>
        <v>9999</v>
      </c>
      <c r="AK1255" s="27">
        <f t="shared" si="133"/>
        <v>9999</v>
      </c>
      <c r="AL1255" s="27">
        <f t="shared" si="134"/>
        <v>9999</v>
      </c>
      <c r="AM1255" s="27">
        <f t="shared" si="135"/>
        <v>9999</v>
      </c>
    </row>
    <row r="1256" spans="1:39" ht="35.1" customHeight="1">
      <c r="A1256" s="119" t="s">
        <v>1663</v>
      </c>
      <c r="B1256" s="119" t="s">
        <v>5738</v>
      </c>
      <c r="C1256" s="119" t="s">
        <v>1673</v>
      </c>
      <c r="D1256" s="119" t="s">
        <v>14</v>
      </c>
      <c r="E1256" s="119" t="s">
        <v>12</v>
      </c>
      <c r="F1256" s="121">
        <v>4</v>
      </c>
      <c r="G1256" s="121">
        <v>0</v>
      </c>
      <c r="H1256" s="121">
        <v>2</v>
      </c>
      <c r="I1256" s="119"/>
      <c r="J1256" s="119" t="s">
        <v>1673</v>
      </c>
      <c r="K1256" s="119"/>
      <c r="L1256" s="119" t="s">
        <v>5739</v>
      </c>
      <c r="M1256" s="119" t="s">
        <v>1673</v>
      </c>
      <c r="N1256" s="119"/>
      <c r="O1256" s="119"/>
      <c r="P1256" s="119"/>
      <c r="AF1256" s="27">
        <f t="shared" si="128"/>
        <v>0</v>
      </c>
      <c r="AG1256" s="27">
        <f t="shared" si="129"/>
        <v>0</v>
      </c>
      <c r="AH1256" s="27">
        <f t="shared" si="130"/>
        <v>0</v>
      </c>
      <c r="AI1256" s="27">
        <f t="shared" si="131"/>
        <v>0</v>
      </c>
      <c r="AJ1256" s="27">
        <f t="shared" si="132"/>
        <v>9999</v>
      </c>
      <c r="AK1256" s="27">
        <f t="shared" si="133"/>
        <v>9999</v>
      </c>
      <c r="AL1256" s="27">
        <f t="shared" si="134"/>
        <v>9999</v>
      </c>
      <c r="AM1256" s="27">
        <f t="shared" si="135"/>
        <v>9999</v>
      </c>
    </row>
    <row r="1257" spans="1:39" ht="35.1" customHeight="1">
      <c r="A1257" s="119" t="s">
        <v>1663</v>
      </c>
      <c r="B1257" s="119" t="s">
        <v>5740</v>
      </c>
      <c r="C1257" s="119" t="s">
        <v>5741</v>
      </c>
      <c r="D1257" s="119" t="s">
        <v>14</v>
      </c>
      <c r="E1257" s="119" t="s">
        <v>3571</v>
      </c>
      <c r="F1257" s="121">
        <v>5</v>
      </c>
      <c r="G1257" s="121">
        <v>0</v>
      </c>
      <c r="H1257" s="121">
        <v>0</v>
      </c>
      <c r="I1257" s="119"/>
      <c r="J1257" s="119"/>
      <c r="K1257" s="119"/>
      <c r="L1257" s="119"/>
      <c r="M1257" s="119"/>
      <c r="N1257" s="119"/>
      <c r="O1257" s="119"/>
      <c r="P1257" s="119"/>
      <c r="AF1257" s="27">
        <f t="shared" si="128"/>
        <v>0</v>
      </c>
      <c r="AG1257" s="27">
        <f t="shared" si="129"/>
        <v>0</v>
      </c>
      <c r="AH1257" s="27">
        <f t="shared" si="130"/>
        <v>0</v>
      </c>
      <c r="AI1257" s="27">
        <f t="shared" si="131"/>
        <v>0</v>
      </c>
      <c r="AJ1257" s="27">
        <f t="shared" si="132"/>
        <v>9999</v>
      </c>
      <c r="AK1257" s="27">
        <f t="shared" si="133"/>
        <v>9999</v>
      </c>
      <c r="AL1257" s="27">
        <f t="shared" si="134"/>
        <v>9999</v>
      </c>
      <c r="AM1257" s="27">
        <f t="shared" si="135"/>
        <v>9999</v>
      </c>
    </row>
    <row r="1258" spans="1:39" ht="35.1" customHeight="1">
      <c r="A1258" s="119" t="s">
        <v>1675</v>
      </c>
      <c r="B1258" s="119" t="s">
        <v>5742</v>
      </c>
      <c r="C1258" s="119" t="s">
        <v>1686</v>
      </c>
      <c r="D1258" s="119" t="s">
        <v>19</v>
      </c>
      <c r="E1258" s="119" t="s">
        <v>12</v>
      </c>
      <c r="F1258" s="121">
        <v>1</v>
      </c>
      <c r="G1258" s="121">
        <v>3</v>
      </c>
      <c r="H1258" s="121">
        <v>0</v>
      </c>
      <c r="I1258" s="119" t="s">
        <v>1686</v>
      </c>
      <c r="J1258" s="119"/>
      <c r="K1258" s="119" t="s">
        <v>5743</v>
      </c>
      <c r="L1258" s="119"/>
      <c r="M1258" s="119" t="s">
        <v>1686</v>
      </c>
      <c r="N1258" s="119" t="s">
        <v>5744</v>
      </c>
      <c r="O1258" s="119" t="s">
        <v>2084</v>
      </c>
      <c r="P1258" s="119" t="s">
        <v>5745</v>
      </c>
      <c r="AF1258" s="27">
        <f t="shared" si="128"/>
        <v>0</v>
      </c>
      <c r="AG1258" s="27">
        <f t="shared" si="129"/>
        <v>0</v>
      </c>
      <c r="AH1258" s="27">
        <f t="shared" si="130"/>
        <v>0</v>
      </c>
      <c r="AI1258" s="27">
        <f t="shared" si="131"/>
        <v>0</v>
      </c>
      <c r="AJ1258" s="27">
        <f t="shared" si="132"/>
        <v>9999</v>
      </c>
      <c r="AK1258" s="27">
        <f t="shared" si="133"/>
        <v>9999</v>
      </c>
      <c r="AL1258" s="27">
        <f t="shared" si="134"/>
        <v>9999</v>
      </c>
      <c r="AM1258" s="27">
        <f t="shared" si="135"/>
        <v>9999</v>
      </c>
    </row>
    <row r="1259" spans="1:39" ht="35.1" customHeight="1">
      <c r="A1259" s="119" t="s">
        <v>1675</v>
      </c>
      <c r="B1259" s="119" t="s">
        <v>5746</v>
      </c>
      <c r="C1259" s="119" t="s">
        <v>1538</v>
      </c>
      <c r="D1259" s="119" t="s">
        <v>19</v>
      </c>
      <c r="E1259" s="119" t="s">
        <v>12</v>
      </c>
      <c r="F1259" s="121">
        <v>2</v>
      </c>
      <c r="G1259" s="121">
        <v>3</v>
      </c>
      <c r="H1259" s="121">
        <v>0</v>
      </c>
      <c r="I1259" s="119" t="s">
        <v>1538</v>
      </c>
      <c r="J1259" s="119"/>
      <c r="K1259" s="119" t="s">
        <v>5487</v>
      </c>
      <c r="L1259" s="119"/>
      <c r="M1259" s="119" t="s">
        <v>1538</v>
      </c>
      <c r="N1259" s="119" t="s">
        <v>5488</v>
      </c>
      <c r="O1259" s="119"/>
      <c r="P1259" s="119"/>
      <c r="AF1259" s="27">
        <f t="shared" si="128"/>
        <v>0</v>
      </c>
      <c r="AG1259" s="27">
        <f t="shared" si="129"/>
        <v>0</v>
      </c>
      <c r="AH1259" s="27">
        <f t="shared" si="130"/>
        <v>0</v>
      </c>
      <c r="AI1259" s="27">
        <f t="shared" si="131"/>
        <v>0</v>
      </c>
      <c r="AJ1259" s="27">
        <f t="shared" si="132"/>
        <v>9999</v>
      </c>
      <c r="AK1259" s="27">
        <f t="shared" si="133"/>
        <v>9999</v>
      </c>
      <c r="AL1259" s="27">
        <f t="shared" si="134"/>
        <v>9999</v>
      </c>
      <c r="AM1259" s="27">
        <f t="shared" si="135"/>
        <v>9999</v>
      </c>
    </row>
    <row r="1260" spans="1:39" ht="35.1" customHeight="1">
      <c r="A1260" s="119" t="s">
        <v>1675</v>
      </c>
      <c r="B1260" s="119" t="s">
        <v>5747</v>
      </c>
      <c r="C1260" s="119" t="s">
        <v>1077</v>
      </c>
      <c r="D1260" s="119" t="s">
        <v>19</v>
      </c>
      <c r="E1260" s="119" t="s">
        <v>12</v>
      </c>
      <c r="F1260" s="121">
        <v>3</v>
      </c>
      <c r="G1260" s="121">
        <v>2</v>
      </c>
      <c r="H1260" s="121">
        <v>0</v>
      </c>
      <c r="I1260" s="119" t="s">
        <v>1077</v>
      </c>
      <c r="J1260" s="119"/>
      <c r="K1260" s="119" t="s">
        <v>4694</v>
      </c>
      <c r="L1260" s="119"/>
      <c r="M1260" s="119" t="s">
        <v>1077</v>
      </c>
      <c r="N1260" s="119"/>
      <c r="O1260" s="119"/>
      <c r="P1260" s="119"/>
      <c r="AF1260" s="27">
        <f t="shared" si="128"/>
        <v>0</v>
      </c>
      <c r="AG1260" s="27">
        <f t="shared" si="129"/>
        <v>0</v>
      </c>
      <c r="AH1260" s="27">
        <f t="shared" si="130"/>
        <v>0</v>
      </c>
      <c r="AI1260" s="27">
        <f t="shared" si="131"/>
        <v>0</v>
      </c>
      <c r="AJ1260" s="27">
        <f t="shared" si="132"/>
        <v>9999</v>
      </c>
      <c r="AK1260" s="27">
        <f t="shared" si="133"/>
        <v>9999</v>
      </c>
      <c r="AL1260" s="27">
        <f t="shared" si="134"/>
        <v>9999</v>
      </c>
      <c r="AM1260" s="27">
        <f t="shared" si="135"/>
        <v>9999</v>
      </c>
    </row>
    <row r="1261" spans="1:39" ht="35.1" customHeight="1">
      <c r="A1261" s="119" t="s">
        <v>1675</v>
      </c>
      <c r="B1261" s="119" t="s">
        <v>5748</v>
      </c>
      <c r="C1261" s="119" t="s">
        <v>5749</v>
      </c>
      <c r="D1261" s="119" t="s">
        <v>19</v>
      </c>
      <c r="E1261" s="119" t="s">
        <v>12</v>
      </c>
      <c r="F1261" s="121">
        <v>4</v>
      </c>
      <c r="G1261" s="121">
        <v>2</v>
      </c>
      <c r="H1261" s="121">
        <v>0</v>
      </c>
      <c r="I1261" s="119" t="s">
        <v>5749</v>
      </c>
      <c r="J1261" s="119"/>
      <c r="K1261" s="119" t="s">
        <v>5750</v>
      </c>
      <c r="L1261" s="119"/>
      <c r="M1261" s="119" t="s">
        <v>5749</v>
      </c>
      <c r="N1261" s="119" t="s">
        <v>5751</v>
      </c>
      <c r="O1261" s="119"/>
      <c r="P1261" s="119"/>
      <c r="AF1261" s="27">
        <f t="shared" si="128"/>
        <v>0</v>
      </c>
      <c r="AG1261" s="27">
        <f t="shared" si="129"/>
        <v>0</v>
      </c>
      <c r="AH1261" s="27">
        <f t="shared" si="130"/>
        <v>0</v>
      </c>
      <c r="AI1261" s="27">
        <f t="shared" si="131"/>
        <v>0</v>
      </c>
      <c r="AJ1261" s="27">
        <f t="shared" si="132"/>
        <v>9999</v>
      </c>
      <c r="AK1261" s="27">
        <f t="shared" si="133"/>
        <v>9999</v>
      </c>
      <c r="AL1261" s="27">
        <f t="shared" si="134"/>
        <v>9999</v>
      </c>
      <c r="AM1261" s="27">
        <f t="shared" si="135"/>
        <v>9999</v>
      </c>
    </row>
    <row r="1262" spans="1:39" ht="35.1" customHeight="1">
      <c r="A1262" s="119" t="s">
        <v>1675</v>
      </c>
      <c r="B1262" s="119" t="s">
        <v>5752</v>
      </c>
      <c r="C1262" s="119" t="s">
        <v>5753</v>
      </c>
      <c r="D1262" s="119" t="s">
        <v>19</v>
      </c>
      <c r="E1262" s="119" t="s">
        <v>3571</v>
      </c>
      <c r="F1262" s="121">
        <v>5</v>
      </c>
      <c r="G1262" s="121">
        <v>0</v>
      </c>
      <c r="H1262" s="121">
        <v>0</v>
      </c>
      <c r="I1262" s="119"/>
      <c r="J1262" s="119"/>
      <c r="K1262" s="119"/>
      <c r="L1262" s="119"/>
      <c r="M1262" s="119"/>
      <c r="N1262" s="119"/>
      <c r="O1262" s="119"/>
      <c r="P1262" s="119"/>
      <c r="AF1262" s="27">
        <f t="shared" si="128"/>
        <v>0</v>
      </c>
      <c r="AG1262" s="27">
        <f t="shared" si="129"/>
        <v>0</v>
      </c>
      <c r="AH1262" s="27">
        <f t="shared" si="130"/>
        <v>0</v>
      </c>
      <c r="AI1262" s="27">
        <f t="shared" si="131"/>
        <v>0</v>
      </c>
      <c r="AJ1262" s="27">
        <f t="shared" si="132"/>
        <v>9999</v>
      </c>
      <c r="AK1262" s="27">
        <f t="shared" si="133"/>
        <v>9999</v>
      </c>
      <c r="AL1262" s="27">
        <f t="shared" si="134"/>
        <v>9999</v>
      </c>
      <c r="AM1262" s="27">
        <f t="shared" si="135"/>
        <v>9999</v>
      </c>
    </row>
    <row r="1263" spans="1:39" ht="35.1" customHeight="1">
      <c r="A1263" s="119" t="s">
        <v>1675</v>
      </c>
      <c r="B1263" s="119" t="s">
        <v>5754</v>
      </c>
      <c r="C1263" s="119" t="s">
        <v>496</v>
      </c>
      <c r="D1263" s="119" t="s">
        <v>14</v>
      </c>
      <c r="E1263" s="119" t="s">
        <v>12</v>
      </c>
      <c r="F1263" s="121">
        <v>1</v>
      </c>
      <c r="G1263" s="121">
        <v>0</v>
      </c>
      <c r="H1263" s="121">
        <v>3</v>
      </c>
      <c r="I1263" s="119"/>
      <c r="J1263" s="119" t="s">
        <v>496</v>
      </c>
      <c r="K1263" s="119"/>
      <c r="L1263" s="119" t="s">
        <v>5755</v>
      </c>
      <c r="M1263" s="119" t="s">
        <v>496</v>
      </c>
      <c r="N1263" s="119" t="s">
        <v>3723</v>
      </c>
      <c r="O1263" s="119"/>
      <c r="P1263" s="119"/>
      <c r="AF1263" s="27">
        <f t="shared" si="128"/>
        <v>0</v>
      </c>
      <c r="AG1263" s="27">
        <f t="shared" si="129"/>
        <v>0</v>
      </c>
      <c r="AH1263" s="27">
        <f t="shared" si="130"/>
        <v>0</v>
      </c>
      <c r="AI1263" s="27">
        <f t="shared" si="131"/>
        <v>0</v>
      </c>
      <c r="AJ1263" s="27">
        <f t="shared" si="132"/>
        <v>9999</v>
      </c>
      <c r="AK1263" s="27">
        <f t="shared" si="133"/>
        <v>9999</v>
      </c>
      <c r="AL1263" s="27">
        <f t="shared" si="134"/>
        <v>9999</v>
      </c>
      <c r="AM1263" s="27">
        <f t="shared" si="135"/>
        <v>9999</v>
      </c>
    </row>
    <row r="1264" spans="1:39" ht="35.1" customHeight="1">
      <c r="A1264" s="119" t="s">
        <v>1675</v>
      </c>
      <c r="B1264" s="119" t="s">
        <v>5756</v>
      </c>
      <c r="C1264" s="119" t="s">
        <v>1684</v>
      </c>
      <c r="D1264" s="119" t="s">
        <v>14</v>
      </c>
      <c r="E1264" s="119" t="s">
        <v>12</v>
      </c>
      <c r="F1264" s="121">
        <v>2</v>
      </c>
      <c r="G1264" s="121">
        <v>0</v>
      </c>
      <c r="H1264" s="121">
        <v>3</v>
      </c>
      <c r="I1264" s="119"/>
      <c r="J1264" s="119" t="s">
        <v>1684</v>
      </c>
      <c r="K1264" s="119"/>
      <c r="L1264" s="119" t="s">
        <v>5757</v>
      </c>
      <c r="M1264" s="119" t="s">
        <v>1684</v>
      </c>
      <c r="N1264" s="119"/>
      <c r="O1264" s="119"/>
      <c r="P1264" s="119"/>
      <c r="AF1264" s="27">
        <f t="shared" si="128"/>
        <v>0</v>
      </c>
      <c r="AG1264" s="27">
        <f t="shared" si="129"/>
        <v>0</v>
      </c>
      <c r="AH1264" s="27">
        <f t="shared" si="130"/>
        <v>0</v>
      </c>
      <c r="AI1264" s="27">
        <f t="shared" si="131"/>
        <v>0</v>
      </c>
      <c r="AJ1264" s="27">
        <f t="shared" si="132"/>
        <v>9999</v>
      </c>
      <c r="AK1264" s="27">
        <f t="shared" si="133"/>
        <v>9999</v>
      </c>
      <c r="AL1264" s="27">
        <f t="shared" si="134"/>
        <v>9999</v>
      </c>
      <c r="AM1264" s="27">
        <f t="shared" si="135"/>
        <v>9999</v>
      </c>
    </row>
    <row r="1265" spans="1:39" ht="35.1" customHeight="1">
      <c r="A1265" s="119" t="s">
        <v>1675</v>
      </c>
      <c r="B1265" s="119" t="s">
        <v>5758</v>
      </c>
      <c r="C1265" s="119" t="s">
        <v>392</v>
      </c>
      <c r="D1265" s="119" t="s">
        <v>14</v>
      </c>
      <c r="E1265" s="119" t="s">
        <v>12</v>
      </c>
      <c r="F1265" s="121">
        <v>3</v>
      </c>
      <c r="G1265" s="121">
        <v>0</v>
      </c>
      <c r="H1265" s="121">
        <v>2</v>
      </c>
      <c r="I1265" s="119"/>
      <c r="J1265" s="119" t="s">
        <v>392</v>
      </c>
      <c r="K1265" s="119"/>
      <c r="L1265" s="119" t="s">
        <v>3566</v>
      </c>
      <c r="M1265" s="119" t="s">
        <v>392</v>
      </c>
      <c r="N1265" s="119"/>
      <c r="O1265" s="119"/>
      <c r="P1265" s="119"/>
      <c r="AF1265" s="27">
        <f t="shared" si="128"/>
        <v>0</v>
      </c>
      <c r="AG1265" s="27">
        <f t="shared" si="129"/>
        <v>0</v>
      </c>
      <c r="AH1265" s="27">
        <f t="shared" si="130"/>
        <v>0</v>
      </c>
      <c r="AI1265" s="27">
        <f t="shared" si="131"/>
        <v>0</v>
      </c>
      <c r="AJ1265" s="27">
        <f t="shared" si="132"/>
        <v>9999</v>
      </c>
      <c r="AK1265" s="27">
        <f t="shared" si="133"/>
        <v>9999</v>
      </c>
      <c r="AL1265" s="27">
        <f t="shared" si="134"/>
        <v>9999</v>
      </c>
      <c r="AM1265" s="27">
        <f t="shared" si="135"/>
        <v>9999</v>
      </c>
    </row>
    <row r="1266" spans="1:39" ht="35.1" customHeight="1">
      <c r="A1266" s="119" t="s">
        <v>1675</v>
      </c>
      <c r="B1266" s="119" t="s">
        <v>5759</v>
      </c>
      <c r="C1266" s="119" t="s">
        <v>1685</v>
      </c>
      <c r="D1266" s="119" t="s">
        <v>14</v>
      </c>
      <c r="E1266" s="119" t="s">
        <v>12</v>
      </c>
      <c r="F1266" s="121">
        <v>4</v>
      </c>
      <c r="G1266" s="121">
        <v>0</v>
      </c>
      <c r="H1266" s="121">
        <v>2</v>
      </c>
      <c r="I1266" s="119"/>
      <c r="J1266" s="119" t="s">
        <v>1685</v>
      </c>
      <c r="K1266" s="119"/>
      <c r="L1266" s="119" t="s">
        <v>5760</v>
      </c>
      <c r="M1266" s="119" t="s">
        <v>1685</v>
      </c>
      <c r="N1266" s="119"/>
      <c r="O1266" s="119"/>
      <c r="P1266" s="119"/>
      <c r="AF1266" s="27">
        <f t="shared" si="128"/>
        <v>0</v>
      </c>
      <c r="AG1266" s="27">
        <f t="shared" si="129"/>
        <v>0</v>
      </c>
      <c r="AH1266" s="27">
        <f t="shared" si="130"/>
        <v>0</v>
      </c>
      <c r="AI1266" s="27">
        <f t="shared" si="131"/>
        <v>0</v>
      </c>
      <c r="AJ1266" s="27">
        <f t="shared" si="132"/>
        <v>9999</v>
      </c>
      <c r="AK1266" s="27">
        <f t="shared" si="133"/>
        <v>9999</v>
      </c>
      <c r="AL1266" s="27">
        <f t="shared" si="134"/>
        <v>9999</v>
      </c>
      <c r="AM1266" s="27">
        <f t="shared" si="135"/>
        <v>9999</v>
      </c>
    </row>
    <row r="1267" spans="1:39" ht="35.1" customHeight="1">
      <c r="A1267" s="119" t="s">
        <v>1675</v>
      </c>
      <c r="B1267" s="119" t="s">
        <v>5761</v>
      </c>
      <c r="C1267" s="119" t="s">
        <v>5762</v>
      </c>
      <c r="D1267" s="119" t="s">
        <v>14</v>
      </c>
      <c r="E1267" s="119" t="s">
        <v>3571</v>
      </c>
      <c r="F1267" s="121">
        <v>5</v>
      </c>
      <c r="G1267" s="121">
        <v>0</v>
      </c>
      <c r="H1267" s="121">
        <v>0</v>
      </c>
      <c r="I1267" s="119"/>
      <c r="J1267" s="119"/>
      <c r="K1267" s="119"/>
      <c r="L1267" s="119"/>
      <c r="M1267" s="119"/>
      <c r="N1267" s="119"/>
      <c r="O1267" s="119"/>
      <c r="P1267" s="119"/>
      <c r="AF1267" s="27">
        <f t="shared" si="128"/>
        <v>0</v>
      </c>
      <c r="AG1267" s="27">
        <f t="shared" si="129"/>
        <v>0</v>
      </c>
      <c r="AH1267" s="27">
        <f t="shared" si="130"/>
        <v>0</v>
      </c>
      <c r="AI1267" s="27">
        <f t="shared" si="131"/>
        <v>0</v>
      </c>
      <c r="AJ1267" s="27">
        <f t="shared" si="132"/>
        <v>9999</v>
      </c>
      <c r="AK1267" s="27">
        <f t="shared" si="133"/>
        <v>9999</v>
      </c>
      <c r="AL1267" s="27">
        <f t="shared" si="134"/>
        <v>9999</v>
      </c>
      <c r="AM1267" s="27">
        <f t="shared" si="135"/>
        <v>9999</v>
      </c>
    </row>
    <row r="1268" spans="1:39" ht="35.1" customHeight="1">
      <c r="A1268" s="119" t="s">
        <v>1687</v>
      </c>
      <c r="B1268" s="119" t="s">
        <v>5763</v>
      </c>
      <c r="C1268" s="119" t="s">
        <v>1696</v>
      </c>
      <c r="D1268" s="119" t="s">
        <v>19</v>
      </c>
      <c r="E1268" s="119" t="s">
        <v>12</v>
      </c>
      <c r="F1268" s="121">
        <v>1</v>
      </c>
      <c r="G1268" s="121">
        <v>3</v>
      </c>
      <c r="H1268" s="121">
        <v>0</v>
      </c>
      <c r="I1268" s="119" t="s">
        <v>1696</v>
      </c>
      <c r="J1268" s="119"/>
      <c r="K1268" s="119" t="s">
        <v>5764</v>
      </c>
      <c r="L1268" s="119"/>
      <c r="M1268" s="119" t="s">
        <v>1696</v>
      </c>
      <c r="N1268" s="119" t="s">
        <v>5765</v>
      </c>
      <c r="O1268" s="119"/>
      <c r="P1268" s="119"/>
      <c r="AF1268" s="27">
        <f t="shared" si="128"/>
        <v>0</v>
      </c>
      <c r="AG1268" s="27">
        <f t="shared" si="129"/>
        <v>0</v>
      </c>
      <c r="AH1268" s="27">
        <f t="shared" si="130"/>
        <v>0</v>
      </c>
      <c r="AI1268" s="27">
        <f t="shared" si="131"/>
        <v>0</v>
      </c>
      <c r="AJ1268" s="27">
        <f t="shared" si="132"/>
        <v>9999</v>
      </c>
      <c r="AK1268" s="27">
        <f t="shared" si="133"/>
        <v>9999</v>
      </c>
      <c r="AL1268" s="27">
        <f t="shared" si="134"/>
        <v>9999</v>
      </c>
      <c r="AM1268" s="27">
        <f t="shared" si="135"/>
        <v>9999</v>
      </c>
    </row>
    <row r="1269" spans="1:39" ht="35.1" customHeight="1">
      <c r="A1269" s="119" t="s">
        <v>1687</v>
      </c>
      <c r="B1269" s="119" t="s">
        <v>5766</v>
      </c>
      <c r="C1269" s="119" t="s">
        <v>1077</v>
      </c>
      <c r="D1269" s="119" t="s">
        <v>19</v>
      </c>
      <c r="E1269" s="119" t="s">
        <v>12</v>
      </c>
      <c r="F1269" s="121">
        <v>2</v>
      </c>
      <c r="G1269" s="121">
        <v>3</v>
      </c>
      <c r="H1269" s="121">
        <v>0</v>
      </c>
      <c r="I1269" s="119" t="s">
        <v>1077</v>
      </c>
      <c r="J1269" s="119"/>
      <c r="K1269" s="119" t="s">
        <v>4694</v>
      </c>
      <c r="L1269" s="119"/>
      <c r="M1269" s="119" t="s">
        <v>1077</v>
      </c>
      <c r="N1269" s="119"/>
      <c r="O1269" s="119"/>
      <c r="P1269" s="119"/>
      <c r="AF1269" s="27">
        <f t="shared" si="128"/>
        <v>0</v>
      </c>
      <c r="AG1269" s="27">
        <f t="shared" si="129"/>
        <v>0</v>
      </c>
      <c r="AH1269" s="27">
        <f t="shared" si="130"/>
        <v>0</v>
      </c>
      <c r="AI1269" s="27">
        <f t="shared" si="131"/>
        <v>0</v>
      </c>
      <c r="AJ1269" s="27">
        <f t="shared" si="132"/>
        <v>9999</v>
      </c>
      <c r="AK1269" s="27">
        <f t="shared" si="133"/>
        <v>9999</v>
      </c>
      <c r="AL1269" s="27">
        <f t="shared" si="134"/>
        <v>9999</v>
      </c>
      <c r="AM1269" s="27">
        <f t="shared" si="135"/>
        <v>9999</v>
      </c>
    </row>
    <row r="1270" spans="1:39" ht="35.1" customHeight="1">
      <c r="A1270" s="119" t="s">
        <v>1687</v>
      </c>
      <c r="B1270" s="119" t="s">
        <v>5767</v>
      </c>
      <c r="C1270" s="119" t="s">
        <v>1643</v>
      </c>
      <c r="D1270" s="119" t="s">
        <v>19</v>
      </c>
      <c r="E1270" s="119" t="s">
        <v>12</v>
      </c>
      <c r="F1270" s="121">
        <v>3</v>
      </c>
      <c r="G1270" s="121">
        <v>2</v>
      </c>
      <c r="H1270" s="121">
        <v>0</v>
      </c>
      <c r="I1270" s="119" t="s">
        <v>1643</v>
      </c>
      <c r="J1270" s="119"/>
      <c r="K1270" s="119" t="s">
        <v>4509</v>
      </c>
      <c r="L1270" s="119"/>
      <c r="M1270" s="119" t="s">
        <v>1643</v>
      </c>
      <c r="N1270" s="119"/>
      <c r="O1270" s="119"/>
      <c r="P1270" s="119"/>
      <c r="AF1270" s="27">
        <f t="shared" si="128"/>
        <v>0</v>
      </c>
      <c r="AG1270" s="27">
        <f t="shared" si="129"/>
        <v>0</v>
      </c>
      <c r="AH1270" s="27">
        <f t="shared" si="130"/>
        <v>0</v>
      </c>
      <c r="AI1270" s="27">
        <f t="shared" si="131"/>
        <v>0</v>
      </c>
      <c r="AJ1270" s="27">
        <f t="shared" si="132"/>
        <v>9999</v>
      </c>
      <c r="AK1270" s="27">
        <f t="shared" si="133"/>
        <v>9999</v>
      </c>
      <c r="AL1270" s="27">
        <f t="shared" si="134"/>
        <v>9999</v>
      </c>
      <c r="AM1270" s="27">
        <f t="shared" si="135"/>
        <v>9999</v>
      </c>
    </row>
    <row r="1271" spans="1:39" ht="35.1" customHeight="1">
      <c r="A1271" s="119" t="s">
        <v>1687</v>
      </c>
      <c r="B1271" s="119" t="s">
        <v>5768</v>
      </c>
      <c r="C1271" s="119" t="s">
        <v>4675</v>
      </c>
      <c r="D1271" s="119" t="s">
        <v>19</v>
      </c>
      <c r="E1271" s="119" t="s">
        <v>12</v>
      </c>
      <c r="F1271" s="121">
        <v>4</v>
      </c>
      <c r="G1271" s="121">
        <v>2</v>
      </c>
      <c r="H1271" s="121">
        <v>0</v>
      </c>
      <c r="I1271" s="119" t="s">
        <v>4675</v>
      </c>
      <c r="J1271" s="119"/>
      <c r="K1271" s="119" t="s">
        <v>4676</v>
      </c>
      <c r="L1271" s="119"/>
      <c r="M1271" s="119" t="s">
        <v>4675</v>
      </c>
      <c r="N1271" s="119" t="s">
        <v>4677</v>
      </c>
      <c r="O1271" s="119" t="s">
        <v>4678</v>
      </c>
      <c r="P1271" s="119"/>
      <c r="AF1271" s="27">
        <f t="shared" si="128"/>
        <v>0</v>
      </c>
      <c r="AG1271" s="27">
        <f t="shared" si="129"/>
        <v>0</v>
      </c>
      <c r="AH1271" s="27">
        <f t="shared" si="130"/>
        <v>0</v>
      </c>
      <c r="AI1271" s="27">
        <f t="shared" si="131"/>
        <v>0</v>
      </c>
      <c r="AJ1271" s="27">
        <f t="shared" si="132"/>
        <v>9999</v>
      </c>
      <c r="AK1271" s="27">
        <f t="shared" si="133"/>
        <v>9999</v>
      </c>
      <c r="AL1271" s="27">
        <f t="shared" si="134"/>
        <v>9999</v>
      </c>
      <c r="AM1271" s="27">
        <f t="shared" si="135"/>
        <v>9999</v>
      </c>
    </row>
    <row r="1272" spans="1:39" ht="35.1" customHeight="1">
      <c r="A1272" s="119" t="s">
        <v>1687</v>
      </c>
      <c r="B1272" s="119" t="s">
        <v>5769</v>
      </c>
      <c r="C1272" s="119" t="s">
        <v>5770</v>
      </c>
      <c r="D1272" s="119" t="s">
        <v>19</v>
      </c>
      <c r="E1272" s="119" t="s">
        <v>3571</v>
      </c>
      <c r="F1272" s="121">
        <v>5</v>
      </c>
      <c r="G1272" s="121">
        <v>0</v>
      </c>
      <c r="H1272" s="121">
        <v>0</v>
      </c>
      <c r="I1272" s="119"/>
      <c r="J1272" s="119"/>
      <c r="K1272" s="119"/>
      <c r="L1272" s="119"/>
      <c r="M1272" s="119"/>
      <c r="N1272" s="119"/>
      <c r="O1272" s="119"/>
      <c r="P1272" s="119"/>
      <c r="AF1272" s="27">
        <f t="shared" si="128"/>
        <v>0</v>
      </c>
      <c r="AG1272" s="27">
        <f t="shared" si="129"/>
        <v>0</v>
      </c>
      <c r="AH1272" s="27">
        <f t="shared" si="130"/>
        <v>0</v>
      </c>
      <c r="AI1272" s="27">
        <f t="shared" si="131"/>
        <v>0</v>
      </c>
      <c r="AJ1272" s="27">
        <f t="shared" si="132"/>
        <v>9999</v>
      </c>
      <c r="AK1272" s="27">
        <f t="shared" si="133"/>
        <v>9999</v>
      </c>
      <c r="AL1272" s="27">
        <f t="shared" si="134"/>
        <v>9999</v>
      </c>
      <c r="AM1272" s="27">
        <f t="shared" si="135"/>
        <v>9999</v>
      </c>
    </row>
    <row r="1273" spans="1:39" ht="35.1" customHeight="1">
      <c r="A1273" s="119" t="s">
        <v>1687</v>
      </c>
      <c r="B1273" s="119" t="s">
        <v>5771</v>
      </c>
      <c r="C1273" s="119" t="s">
        <v>70</v>
      </c>
      <c r="D1273" s="119" t="s">
        <v>14</v>
      </c>
      <c r="E1273" s="119" t="s">
        <v>12</v>
      </c>
      <c r="F1273" s="121">
        <v>1</v>
      </c>
      <c r="G1273" s="121">
        <v>0</v>
      </c>
      <c r="H1273" s="121">
        <v>3</v>
      </c>
      <c r="I1273" s="119"/>
      <c r="J1273" s="119" t="s">
        <v>70</v>
      </c>
      <c r="K1273" s="119"/>
      <c r="L1273" s="119" t="s">
        <v>5772</v>
      </c>
      <c r="M1273" s="119" t="s">
        <v>70</v>
      </c>
      <c r="N1273" s="119"/>
      <c r="O1273" s="119"/>
      <c r="P1273" s="119"/>
      <c r="AF1273" s="27">
        <f t="shared" si="128"/>
        <v>0</v>
      </c>
      <c r="AG1273" s="27">
        <f t="shared" si="129"/>
        <v>0</v>
      </c>
      <c r="AH1273" s="27">
        <f t="shared" si="130"/>
        <v>0</v>
      </c>
      <c r="AI1273" s="27">
        <f t="shared" si="131"/>
        <v>0</v>
      </c>
      <c r="AJ1273" s="27">
        <f t="shared" si="132"/>
        <v>9999</v>
      </c>
      <c r="AK1273" s="27">
        <f t="shared" si="133"/>
        <v>9999</v>
      </c>
      <c r="AL1273" s="27">
        <f t="shared" si="134"/>
        <v>9999</v>
      </c>
      <c r="AM1273" s="27">
        <f t="shared" si="135"/>
        <v>9999</v>
      </c>
    </row>
    <row r="1274" spans="1:39" ht="35.1" customHeight="1">
      <c r="A1274" s="119" t="s">
        <v>1687</v>
      </c>
      <c r="B1274" s="119" t="s">
        <v>5773</v>
      </c>
      <c r="C1274" s="119" t="s">
        <v>548</v>
      </c>
      <c r="D1274" s="119" t="s">
        <v>14</v>
      </c>
      <c r="E1274" s="119" t="s">
        <v>12</v>
      </c>
      <c r="F1274" s="121">
        <v>2</v>
      </c>
      <c r="G1274" s="121">
        <v>0</v>
      </c>
      <c r="H1274" s="121">
        <v>3</v>
      </c>
      <c r="I1274" s="119"/>
      <c r="J1274" s="119" t="s">
        <v>548</v>
      </c>
      <c r="K1274" s="119"/>
      <c r="L1274" s="119" t="s">
        <v>3828</v>
      </c>
      <c r="M1274" s="119" t="s">
        <v>548</v>
      </c>
      <c r="N1274" s="119"/>
      <c r="O1274" s="119"/>
      <c r="P1274" s="119"/>
      <c r="AF1274" s="27">
        <f t="shared" si="128"/>
        <v>0</v>
      </c>
      <c r="AG1274" s="27">
        <f t="shared" si="129"/>
        <v>0</v>
      </c>
      <c r="AH1274" s="27">
        <f t="shared" si="130"/>
        <v>0</v>
      </c>
      <c r="AI1274" s="27">
        <f t="shared" si="131"/>
        <v>0</v>
      </c>
      <c r="AJ1274" s="27">
        <f t="shared" si="132"/>
        <v>9999</v>
      </c>
      <c r="AK1274" s="27">
        <f t="shared" si="133"/>
        <v>9999</v>
      </c>
      <c r="AL1274" s="27">
        <f t="shared" si="134"/>
        <v>9999</v>
      </c>
      <c r="AM1274" s="27">
        <f t="shared" si="135"/>
        <v>9999</v>
      </c>
    </row>
    <row r="1275" spans="1:39" ht="35.1" customHeight="1">
      <c r="A1275" s="119" t="s">
        <v>1687</v>
      </c>
      <c r="B1275" s="119" t="s">
        <v>5774</v>
      </c>
      <c r="C1275" s="119" t="s">
        <v>1131</v>
      </c>
      <c r="D1275" s="119" t="s">
        <v>14</v>
      </c>
      <c r="E1275" s="119" t="s">
        <v>12</v>
      </c>
      <c r="F1275" s="121">
        <v>3</v>
      </c>
      <c r="G1275" s="121">
        <v>0</v>
      </c>
      <c r="H1275" s="121">
        <v>2</v>
      </c>
      <c r="I1275" s="119"/>
      <c r="J1275" s="119" t="s">
        <v>1131</v>
      </c>
      <c r="K1275" s="119"/>
      <c r="L1275" s="119" t="s">
        <v>4806</v>
      </c>
      <c r="M1275" s="119" t="s">
        <v>1131</v>
      </c>
      <c r="N1275" s="119"/>
      <c r="O1275" s="119"/>
      <c r="P1275" s="119"/>
      <c r="AF1275" s="27">
        <f t="shared" si="128"/>
        <v>0</v>
      </c>
      <c r="AG1275" s="27">
        <f t="shared" si="129"/>
        <v>0</v>
      </c>
      <c r="AH1275" s="27">
        <f t="shared" si="130"/>
        <v>0</v>
      </c>
      <c r="AI1275" s="27">
        <f t="shared" si="131"/>
        <v>0</v>
      </c>
      <c r="AJ1275" s="27">
        <f t="shared" si="132"/>
        <v>9999</v>
      </c>
      <c r="AK1275" s="27">
        <f t="shared" si="133"/>
        <v>9999</v>
      </c>
      <c r="AL1275" s="27">
        <f t="shared" si="134"/>
        <v>9999</v>
      </c>
      <c r="AM1275" s="27">
        <f t="shared" si="135"/>
        <v>9999</v>
      </c>
    </row>
    <row r="1276" spans="1:39" ht="35.1" customHeight="1">
      <c r="A1276" s="119" t="s">
        <v>1687</v>
      </c>
      <c r="B1276" s="119" t="s">
        <v>5775</v>
      </c>
      <c r="C1276" s="119" t="s">
        <v>1642</v>
      </c>
      <c r="D1276" s="119" t="s">
        <v>14</v>
      </c>
      <c r="E1276" s="119" t="s">
        <v>12</v>
      </c>
      <c r="F1276" s="121">
        <v>4</v>
      </c>
      <c r="G1276" s="121">
        <v>0</v>
      </c>
      <c r="H1276" s="121">
        <v>2</v>
      </c>
      <c r="I1276" s="119"/>
      <c r="J1276" s="119" t="s">
        <v>1642</v>
      </c>
      <c r="K1276" s="119"/>
      <c r="L1276" s="119" t="s">
        <v>5686</v>
      </c>
      <c r="M1276" s="119" t="s">
        <v>1642</v>
      </c>
      <c r="N1276" s="119"/>
      <c r="O1276" s="119"/>
      <c r="P1276" s="119"/>
      <c r="AF1276" s="27">
        <f t="shared" ref="AF1276:AF1339" si="136">IF(AND($A1276=$B$20,$D1276="PRO",$E1276="POS"),IF(SUMPRODUCT(--($M1276:$AE1276&lt;&gt;""),--(((ISNUMBER(SEARCH($M1276:$AE1276,$B$5)))+(ISNUMBER(SEARCH(SUBSTITUTE($M1276:$AE1276," ",""),SUBSTITUTE($B$5," ","")))))&gt;0))&gt;0,$G1276,0),0)</f>
        <v>0</v>
      </c>
      <c r="AG1276" s="27">
        <f t="shared" ref="AG1276:AG1339" si="137">IF(AND($A1276=$B$20,$D1276="PRO",$E1276="POS"),IF(SUMPRODUCT(--($M1276:$AE1276&lt;&gt;""),--(((ISNUMBER(SEARCH($M1276:$AE1276,$B$5&amp;" "&amp;$B$10)))+(ISNUMBER(SEARCH(SUBSTITUTE($M1276:$AE1276," ",""),SUBSTITUTE($B$5&amp;" "&amp;$B$10," ","")))))&gt;0))&gt;0,$G1276,0),0)</f>
        <v>0</v>
      </c>
      <c r="AH1276" s="27">
        <f t="shared" ref="AH1276:AH1339" si="138">IF(AND($A1276=$B$20,$D1276="CFA",$E1276="POS"),IF(SUMPRODUCT(--($M1276:$AE1276&lt;&gt;""),--(((ISNUMBER(SEARCH($M1276:$AE1276,$D$5)))+(ISNUMBER(SEARCH(SUBSTITUTE($M1276:$AE1276," ",""),SUBSTITUTE($D$5," ","")))))&gt;0))&gt;0,$H1276,0),0)</f>
        <v>0</v>
      </c>
      <c r="AI1276" s="27">
        <f t="shared" ref="AI1276:AI1339" si="139">IF(AND($A1276=$B$20,$D1276="CFA",$E1276="POS"),IF(SUMPRODUCT(--($M1276:$AE1276&lt;&gt;""),--(((ISNUMBER(SEARCH($M1276:$AE1276,$D$5&amp;" "&amp;$D$10)))+(ISNUMBER(SEARCH(SUBSTITUTE($M1276:$AE1276," ",""),SUBSTITUTE($D$5&amp;" "&amp;$D$10," ","")))))&gt;0))&gt;0,$H1276,0),0)</f>
        <v>0</v>
      </c>
      <c r="AJ1276" s="27">
        <f t="shared" ref="AJ1276:AJ1339" si="140">IF(AND($A1276=$B$20,$D1276="PRO",$E1276="POS",$AF1276=0),$F1276,9999)</f>
        <v>9999</v>
      </c>
      <c r="AK1276" s="27">
        <f t="shared" ref="AK1276:AK1339" si="141">IF(AND($A1276=$B$20,$D1276="PRO",$E1276="POS",$AG1276=0),$F1276,9999)</f>
        <v>9999</v>
      </c>
      <c r="AL1276" s="27">
        <f t="shared" ref="AL1276:AL1339" si="142">IF(AND($A1276=$B$20,$D1276="CFA",$E1276="POS",$AH1276=0),$F1276,9999)</f>
        <v>9999</v>
      </c>
      <c r="AM1276" s="27">
        <f t="shared" ref="AM1276:AM1339" si="143">IF(AND($A1276=$B$20,$D1276="CFA",$E1276="POS",$AI1276=0),$F1276,9999)</f>
        <v>9999</v>
      </c>
    </row>
    <row r="1277" spans="1:39" ht="35.1" customHeight="1">
      <c r="A1277" s="119" t="s">
        <v>1687</v>
      </c>
      <c r="B1277" s="119" t="s">
        <v>5776</v>
      </c>
      <c r="C1277" s="119" t="s">
        <v>5777</v>
      </c>
      <c r="D1277" s="119" t="s">
        <v>14</v>
      </c>
      <c r="E1277" s="119" t="s">
        <v>3571</v>
      </c>
      <c r="F1277" s="121">
        <v>5</v>
      </c>
      <c r="G1277" s="121">
        <v>0</v>
      </c>
      <c r="H1277" s="121">
        <v>0</v>
      </c>
      <c r="I1277" s="119"/>
      <c r="J1277" s="119"/>
      <c r="K1277" s="119"/>
      <c r="L1277" s="119"/>
      <c r="M1277" s="119"/>
      <c r="N1277" s="119"/>
      <c r="O1277" s="119"/>
      <c r="P1277" s="119"/>
      <c r="AF1277" s="27">
        <f t="shared" si="136"/>
        <v>0</v>
      </c>
      <c r="AG1277" s="27">
        <f t="shared" si="137"/>
        <v>0</v>
      </c>
      <c r="AH1277" s="27">
        <f t="shared" si="138"/>
        <v>0</v>
      </c>
      <c r="AI1277" s="27">
        <f t="shared" si="139"/>
        <v>0</v>
      </c>
      <c r="AJ1277" s="27">
        <f t="shared" si="140"/>
        <v>9999</v>
      </c>
      <c r="AK1277" s="27">
        <f t="shared" si="141"/>
        <v>9999</v>
      </c>
      <c r="AL1277" s="27">
        <f t="shared" si="142"/>
        <v>9999</v>
      </c>
      <c r="AM1277" s="27">
        <f t="shared" si="143"/>
        <v>9999</v>
      </c>
    </row>
    <row r="1278" spans="1:39" ht="35.1" customHeight="1">
      <c r="A1278" s="119" t="s">
        <v>1697</v>
      </c>
      <c r="B1278" s="119" t="s">
        <v>5778</v>
      </c>
      <c r="C1278" s="119" t="s">
        <v>1706</v>
      </c>
      <c r="D1278" s="119" t="s">
        <v>19</v>
      </c>
      <c r="E1278" s="119" t="s">
        <v>12</v>
      </c>
      <c r="F1278" s="121">
        <v>1</v>
      </c>
      <c r="G1278" s="121">
        <v>3</v>
      </c>
      <c r="H1278" s="121">
        <v>0</v>
      </c>
      <c r="I1278" s="119" t="s">
        <v>1706</v>
      </c>
      <c r="J1278" s="119"/>
      <c r="K1278" s="119" t="s">
        <v>5779</v>
      </c>
      <c r="L1278" s="119"/>
      <c r="M1278" s="119" t="s">
        <v>1706</v>
      </c>
      <c r="N1278" s="119"/>
      <c r="O1278" s="119"/>
      <c r="P1278" s="119"/>
      <c r="AF1278" s="27">
        <f t="shared" si="136"/>
        <v>0</v>
      </c>
      <c r="AG1278" s="27">
        <f t="shared" si="137"/>
        <v>0</v>
      </c>
      <c r="AH1278" s="27">
        <f t="shared" si="138"/>
        <v>0</v>
      </c>
      <c r="AI1278" s="27">
        <f t="shared" si="139"/>
        <v>0</v>
      </c>
      <c r="AJ1278" s="27">
        <f t="shared" si="140"/>
        <v>9999</v>
      </c>
      <c r="AK1278" s="27">
        <f t="shared" si="141"/>
        <v>9999</v>
      </c>
      <c r="AL1278" s="27">
        <f t="shared" si="142"/>
        <v>9999</v>
      </c>
      <c r="AM1278" s="27">
        <f t="shared" si="143"/>
        <v>9999</v>
      </c>
    </row>
    <row r="1279" spans="1:39" ht="35.1" customHeight="1">
      <c r="A1279" s="119" t="s">
        <v>1697</v>
      </c>
      <c r="B1279" s="119" t="s">
        <v>5780</v>
      </c>
      <c r="C1279" s="119" t="s">
        <v>52</v>
      </c>
      <c r="D1279" s="119" t="s">
        <v>19</v>
      </c>
      <c r="E1279" s="119" t="s">
        <v>12</v>
      </c>
      <c r="F1279" s="121">
        <v>2</v>
      </c>
      <c r="G1279" s="121">
        <v>3</v>
      </c>
      <c r="H1279" s="121">
        <v>0</v>
      </c>
      <c r="I1279" s="119" t="s">
        <v>52</v>
      </c>
      <c r="J1279" s="119"/>
      <c r="K1279" s="119" t="s">
        <v>5781</v>
      </c>
      <c r="L1279" s="119"/>
      <c r="M1279" s="119" t="s">
        <v>52</v>
      </c>
      <c r="N1279" s="119" t="s">
        <v>5782</v>
      </c>
      <c r="O1279" s="119"/>
      <c r="P1279" s="119"/>
      <c r="AF1279" s="27">
        <f t="shared" si="136"/>
        <v>0</v>
      </c>
      <c r="AG1279" s="27">
        <f t="shared" si="137"/>
        <v>0</v>
      </c>
      <c r="AH1279" s="27">
        <f t="shared" si="138"/>
        <v>0</v>
      </c>
      <c r="AI1279" s="27">
        <f t="shared" si="139"/>
        <v>0</v>
      </c>
      <c r="AJ1279" s="27">
        <f t="shared" si="140"/>
        <v>9999</v>
      </c>
      <c r="AK1279" s="27">
        <f t="shared" si="141"/>
        <v>9999</v>
      </c>
      <c r="AL1279" s="27">
        <f t="shared" si="142"/>
        <v>9999</v>
      </c>
      <c r="AM1279" s="27">
        <f t="shared" si="143"/>
        <v>9999</v>
      </c>
    </row>
    <row r="1280" spans="1:39" ht="35.1" customHeight="1">
      <c r="A1280" s="119" t="s">
        <v>1697</v>
      </c>
      <c r="B1280" s="119" t="s">
        <v>5783</v>
      </c>
      <c r="C1280" s="119" t="s">
        <v>5784</v>
      </c>
      <c r="D1280" s="119" t="s">
        <v>19</v>
      </c>
      <c r="E1280" s="119" t="s">
        <v>12</v>
      </c>
      <c r="F1280" s="121">
        <v>3</v>
      </c>
      <c r="G1280" s="121">
        <v>2</v>
      </c>
      <c r="H1280" s="121">
        <v>0</v>
      </c>
      <c r="I1280" s="119" t="s">
        <v>5784</v>
      </c>
      <c r="J1280" s="119"/>
      <c r="K1280" s="119" t="s">
        <v>5785</v>
      </c>
      <c r="L1280" s="119"/>
      <c r="M1280" s="119" t="s">
        <v>5784</v>
      </c>
      <c r="N1280" s="119" t="s">
        <v>5786</v>
      </c>
      <c r="O1280" s="119" t="s">
        <v>5787</v>
      </c>
      <c r="P1280" s="119"/>
      <c r="AF1280" s="27">
        <f t="shared" si="136"/>
        <v>0</v>
      </c>
      <c r="AG1280" s="27">
        <f t="shared" si="137"/>
        <v>0</v>
      </c>
      <c r="AH1280" s="27">
        <f t="shared" si="138"/>
        <v>0</v>
      </c>
      <c r="AI1280" s="27">
        <f t="shared" si="139"/>
        <v>0</v>
      </c>
      <c r="AJ1280" s="27">
        <f t="shared" si="140"/>
        <v>9999</v>
      </c>
      <c r="AK1280" s="27">
        <f t="shared" si="141"/>
        <v>9999</v>
      </c>
      <c r="AL1280" s="27">
        <f t="shared" si="142"/>
        <v>9999</v>
      </c>
      <c r="AM1280" s="27">
        <f t="shared" si="143"/>
        <v>9999</v>
      </c>
    </row>
    <row r="1281" spans="1:39" ht="35.1" customHeight="1">
      <c r="A1281" s="119" t="s">
        <v>1697</v>
      </c>
      <c r="B1281" s="119" t="s">
        <v>5788</v>
      </c>
      <c r="C1281" s="119" t="s">
        <v>1216</v>
      </c>
      <c r="D1281" s="119" t="s">
        <v>19</v>
      </c>
      <c r="E1281" s="119" t="s">
        <v>12</v>
      </c>
      <c r="F1281" s="121">
        <v>4</v>
      </c>
      <c r="G1281" s="121">
        <v>2</v>
      </c>
      <c r="H1281" s="121">
        <v>0</v>
      </c>
      <c r="I1281" s="119" t="s">
        <v>1216</v>
      </c>
      <c r="J1281" s="119"/>
      <c r="K1281" s="119" t="s">
        <v>3768</v>
      </c>
      <c r="L1281" s="119"/>
      <c r="M1281" s="119" t="s">
        <v>1216</v>
      </c>
      <c r="N1281" s="119" t="s">
        <v>3769</v>
      </c>
      <c r="O1281" s="119"/>
      <c r="P1281" s="119"/>
      <c r="AF1281" s="27">
        <f t="shared" si="136"/>
        <v>0</v>
      </c>
      <c r="AG1281" s="27">
        <f t="shared" si="137"/>
        <v>0</v>
      </c>
      <c r="AH1281" s="27">
        <f t="shared" si="138"/>
        <v>0</v>
      </c>
      <c r="AI1281" s="27">
        <f t="shared" si="139"/>
        <v>0</v>
      </c>
      <c r="AJ1281" s="27">
        <f t="shared" si="140"/>
        <v>9999</v>
      </c>
      <c r="AK1281" s="27">
        <f t="shared" si="141"/>
        <v>9999</v>
      </c>
      <c r="AL1281" s="27">
        <f t="shared" si="142"/>
        <v>9999</v>
      </c>
      <c r="AM1281" s="27">
        <f t="shared" si="143"/>
        <v>9999</v>
      </c>
    </row>
    <row r="1282" spans="1:39" ht="35.1" customHeight="1">
      <c r="A1282" s="119" t="s">
        <v>1697</v>
      </c>
      <c r="B1282" s="119" t="s">
        <v>5789</v>
      </c>
      <c r="C1282" s="119" t="s">
        <v>5790</v>
      </c>
      <c r="D1282" s="119" t="s">
        <v>19</v>
      </c>
      <c r="E1282" s="119" t="s">
        <v>3571</v>
      </c>
      <c r="F1282" s="121">
        <v>5</v>
      </c>
      <c r="G1282" s="121">
        <v>0</v>
      </c>
      <c r="H1282" s="121">
        <v>0</v>
      </c>
      <c r="I1282" s="119"/>
      <c r="J1282" s="119"/>
      <c r="K1282" s="119"/>
      <c r="L1282" s="119"/>
      <c r="M1282" s="119"/>
      <c r="N1282" s="119"/>
      <c r="O1282" s="119"/>
      <c r="P1282" s="119"/>
      <c r="AF1282" s="27">
        <f t="shared" si="136"/>
        <v>0</v>
      </c>
      <c r="AG1282" s="27">
        <f t="shared" si="137"/>
        <v>0</v>
      </c>
      <c r="AH1282" s="27">
        <f t="shared" si="138"/>
        <v>0</v>
      </c>
      <c r="AI1282" s="27">
        <f t="shared" si="139"/>
        <v>0</v>
      </c>
      <c r="AJ1282" s="27">
        <f t="shared" si="140"/>
        <v>9999</v>
      </c>
      <c r="AK1282" s="27">
        <f t="shared" si="141"/>
        <v>9999</v>
      </c>
      <c r="AL1282" s="27">
        <f t="shared" si="142"/>
        <v>9999</v>
      </c>
      <c r="AM1282" s="27">
        <f t="shared" si="143"/>
        <v>9999</v>
      </c>
    </row>
    <row r="1283" spans="1:39" ht="35.1" customHeight="1">
      <c r="A1283" s="119" t="s">
        <v>1697</v>
      </c>
      <c r="B1283" s="119" t="s">
        <v>5791</v>
      </c>
      <c r="C1283" s="119" t="s">
        <v>1313</v>
      </c>
      <c r="D1283" s="119" t="s">
        <v>14</v>
      </c>
      <c r="E1283" s="119" t="s">
        <v>12</v>
      </c>
      <c r="F1283" s="121">
        <v>1</v>
      </c>
      <c r="G1283" s="121">
        <v>0</v>
      </c>
      <c r="H1283" s="121">
        <v>3</v>
      </c>
      <c r="I1283" s="119"/>
      <c r="J1283" s="119" t="s">
        <v>1313</v>
      </c>
      <c r="K1283" s="119"/>
      <c r="L1283" s="119" t="s">
        <v>5121</v>
      </c>
      <c r="M1283" s="119" t="s">
        <v>1313</v>
      </c>
      <c r="N1283" s="119" t="s">
        <v>3707</v>
      </c>
      <c r="O1283" s="119"/>
      <c r="P1283" s="119"/>
      <c r="AF1283" s="27">
        <f t="shared" si="136"/>
        <v>0</v>
      </c>
      <c r="AG1283" s="27">
        <f t="shared" si="137"/>
        <v>0</v>
      </c>
      <c r="AH1283" s="27">
        <f t="shared" si="138"/>
        <v>0</v>
      </c>
      <c r="AI1283" s="27">
        <f t="shared" si="139"/>
        <v>0</v>
      </c>
      <c r="AJ1283" s="27">
        <f t="shared" si="140"/>
        <v>9999</v>
      </c>
      <c r="AK1283" s="27">
        <f t="shared" si="141"/>
        <v>9999</v>
      </c>
      <c r="AL1283" s="27">
        <f t="shared" si="142"/>
        <v>9999</v>
      </c>
      <c r="AM1283" s="27">
        <f t="shared" si="143"/>
        <v>9999</v>
      </c>
    </row>
    <row r="1284" spans="1:39" ht="35.1" customHeight="1">
      <c r="A1284" s="119" t="s">
        <v>1697</v>
      </c>
      <c r="B1284" s="119" t="s">
        <v>5792</v>
      </c>
      <c r="C1284" s="119" t="s">
        <v>18</v>
      </c>
      <c r="D1284" s="119" t="s">
        <v>14</v>
      </c>
      <c r="E1284" s="119" t="s">
        <v>12</v>
      </c>
      <c r="F1284" s="121">
        <v>2</v>
      </c>
      <c r="G1284" s="121">
        <v>0</v>
      </c>
      <c r="H1284" s="121">
        <v>3</v>
      </c>
      <c r="I1284" s="119"/>
      <c r="J1284" s="119" t="s">
        <v>18</v>
      </c>
      <c r="K1284" s="119"/>
      <c r="L1284" s="119" t="s">
        <v>4184</v>
      </c>
      <c r="M1284" s="119" t="s">
        <v>18</v>
      </c>
      <c r="N1284" s="119" t="s">
        <v>4185</v>
      </c>
      <c r="O1284" s="119"/>
      <c r="P1284" s="119"/>
      <c r="AF1284" s="27">
        <f t="shared" si="136"/>
        <v>0</v>
      </c>
      <c r="AG1284" s="27">
        <f t="shared" si="137"/>
        <v>0</v>
      </c>
      <c r="AH1284" s="27">
        <f t="shared" si="138"/>
        <v>0</v>
      </c>
      <c r="AI1284" s="27">
        <f t="shared" si="139"/>
        <v>0</v>
      </c>
      <c r="AJ1284" s="27">
        <f t="shared" si="140"/>
        <v>9999</v>
      </c>
      <c r="AK1284" s="27">
        <f t="shared" si="141"/>
        <v>9999</v>
      </c>
      <c r="AL1284" s="27">
        <f t="shared" si="142"/>
        <v>9999</v>
      </c>
      <c r="AM1284" s="27">
        <f t="shared" si="143"/>
        <v>9999</v>
      </c>
    </row>
    <row r="1285" spans="1:39" ht="35.1" customHeight="1">
      <c r="A1285" s="119" t="s">
        <v>1697</v>
      </c>
      <c r="B1285" s="119" t="s">
        <v>5793</v>
      </c>
      <c r="C1285" s="119" t="s">
        <v>1131</v>
      </c>
      <c r="D1285" s="119" t="s">
        <v>14</v>
      </c>
      <c r="E1285" s="119" t="s">
        <v>12</v>
      </c>
      <c r="F1285" s="121">
        <v>3</v>
      </c>
      <c r="G1285" s="121">
        <v>0</v>
      </c>
      <c r="H1285" s="121">
        <v>2</v>
      </c>
      <c r="I1285" s="119"/>
      <c r="J1285" s="119" t="s">
        <v>1131</v>
      </c>
      <c r="K1285" s="119"/>
      <c r="L1285" s="119" t="s">
        <v>4806</v>
      </c>
      <c r="M1285" s="119" t="s">
        <v>1131</v>
      </c>
      <c r="N1285" s="119"/>
      <c r="O1285" s="119"/>
      <c r="P1285" s="119"/>
      <c r="AF1285" s="27">
        <f t="shared" si="136"/>
        <v>0</v>
      </c>
      <c r="AG1285" s="27">
        <f t="shared" si="137"/>
        <v>0</v>
      </c>
      <c r="AH1285" s="27">
        <f t="shared" si="138"/>
        <v>0</v>
      </c>
      <c r="AI1285" s="27">
        <f t="shared" si="139"/>
        <v>0</v>
      </c>
      <c r="AJ1285" s="27">
        <f t="shared" si="140"/>
        <v>9999</v>
      </c>
      <c r="AK1285" s="27">
        <f t="shared" si="141"/>
        <v>9999</v>
      </c>
      <c r="AL1285" s="27">
        <f t="shared" si="142"/>
        <v>9999</v>
      </c>
      <c r="AM1285" s="27">
        <f t="shared" si="143"/>
        <v>9999</v>
      </c>
    </row>
    <row r="1286" spans="1:39" ht="35.1" customHeight="1">
      <c r="A1286" s="119" t="s">
        <v>1697</v>
      </c>
      <c r="B1286" s="119" t="s">
        <v>5794</v>
      </c>
      <c r="C1286" s="119" t="s">
        <v>777</v>
      </c>
      <c r="D1286" s="119" t="s">
        <v>14</v>
      </c>
      <c r="E1286" s="119" t="s">
        <v>12</v>
      </c>
      <c r="F1286" s="121">
        <v>4</v>
      </c>
      <c r="G1286" s="121">
        <v>0</v>
      </c>
      <c r="H1286" s="121">
        <v>2</v>
      </c>
      <c r="I1286" s="119"/>
      <c r="J1286" s="119" t="s">
        <v>777</v>
      </c>
      <c r="K1286" s="119"/>
      <c r="L1286" s="119" t="s">
        <v>4211</v>
      </c>
      <c r="M1286" s="119" t="s">
        <v>777</v>
      </c>
      <c r="N1286" s="119"/>
      <c r="O1286" s="119"/>
      <c r="P1286" s="119"/>
      <c r="AF1286" s="27">
        <f t="shared" si="136"/>
        <v>0</v>
      </c>
      <c r="AG1286" s="27">
        <f t="shared" si="137"/>
        <v>0</v>
      </c>
      <c r="AH1286" s="27">
        <f t="shared" si="138"/>
        <v>0</v>
      </c>
      <c r="AI1286" s="27">
        <f t="shared" si="139"/>
        <v>0</v>
      </c>
      <c r="AJ1286" s="27">
        <f t="shared" si="140"/>
        <v>9999</v>
      </c>
      <c r="AK1286" s="27">
        <f t="shared" si="141"/>
        <v>9999</v>
      </c>
      <c r="AL1286" s="27">
        <f t="shared" si="142"/>
        <v>9999</v>
      </c>
      <c r="AM1286" s="27">
        <f t="shared" si="143"/>
        <v>9999</v>
      </c>
    </row>
    <row r="1287" spans="1:39" ht="35.1" customHeight="1">
      <c r="A1287" s="119" t="s">
        <v>1697</v>
      </c>
      <c r="B1287" s="119" t="s">
        <v>5795</v>
      </c>
      <c r="C1287" s="119" t="s">
        <v>5796</v>
      </c>
      <c r="D1287" s="119" t="s">
        <v>14</v>
      </c>
      <c r="E1287" s="119" t="s">
        <v>3571</v>
      </c>
      <c r="F1287" s="121">
        <v>5</v>
      </c>
      <c r="G1287" s="121">
        <v>0</v>
      </c>
      <c r="H1287" s="121">
        <v>0</v>
      </c>
      <c r="I1287" s="119"/>
      <c r="J1287" s="119"/>
      <c r="K1287" s="119"/>
      <c r="L1287" s="119"/>
      <c r="M1287" s="119"/>
      <c r="N1287" s="119"/>
      <c r="O1287" s="119"/>
      <c r="P1287" s="119"/>
      <c r="AF1287" s="27">
        <f t="shared" si="136"/>
        <v>0</v>
      </c>
      <c r="AG1287" s="27">
        <f t="shared" si="137"/>
        <v>0</v>
      </c>
      <c r="AH1287" s="27">
        <f t="shared" si="138"/>
        <v>0</v>
      </c>
      <c r="AI1287" s="27">
        <f t="shared" si="139"/>
        <v>0</v>
      </c>
      <c r="AJ1287" s="27">
        <f t="shared" si="140"/>
        <v>9999</v>
      </c>
      <c r="AK1287" s="27">
        <f t="shared" si="141"/>
        <v>9999</v>
      </c>
      <c r="AL1287" s="27">
        <f t="shared" si="142"/>
        <v>9999</v>
      </c>
      <c r="AM1287" s="27">
        <f t="shared" si="143"/>
        <v>9999</v>
      </c>
    </row>
    <row r="1288" spans="1:39" ht="35.1" customHeight="1">
      <c r="A1288" s="119" t="s">
        <v>1707</v>
      </c>
      <c r="B1288" s="119" t="s">
        <v>5797</v>
      </c>
      <c r="C1288" s="119" t="s">
        <v>1719</v>
      </c>
      <c r="D1288" s="119" t="s">
        <v>19</v>
      </c>
      <c r="E1288" s="119" t="s">
        <v>12</v>
      </c>
      <c r="F1288" s="121">
        <v>1</v>
      </c>
      <c r="G1288" s="121">
        <v>3</v>
      </c>
      <c r="H1288" s="121">
        <v>0</v>
      </c>
      <c r="I1288" s="119" t="s">
        <v>1719</v>
      </c>
      <c r="J1288" s="119"/>
      <c r="K1288" s="119" t="s">
        <v>5798</v>
      </c>
      <c r="L1288" s="119"/>
      <c r="M1288" s="119" t="s">
        <v>1719</v>
      </c>
      <c r="N1288" s="119" t="s">
        <v>724</v>
      </c>
      <c r="O1288" s="119" t="s">
        <v>5799</v>
      </c>
      <c r="P1288" s="119"/>
      <c r="AF1288" s="27">
        <f t="shared" si="136"/>
        <v>0</v>
      </c>
      <c r="AG1288" s="27">
        <f t="shared" si="137"/>
        <v>0</v>
      </c>
      <c r="AH1288" s="27">
        <f t="shared" si="138"/>
        <v>0</v>
      </c>
      <c r="AI1288" s="27">
        <f t="shared" si="139"/>
        <v>0</v>
      </c>
      <c r="AJ1288" s="27">
        <f t="shared" si="140"/>
        <v>9999</v>
      </c>
      <c r="AK1288" s="27">
        <f t="shared" si="141"/>
        <v>9999</v>
      </c>
      <c r="AL1288" s="27">
        <f t="shared" si="142"/>
        <v>9999</v>
      </c>
      <c r="AM1288" s="27">
        <f t="shared" si="143"/>
        <v>9999</v>
      </c>
    </row>
    <row r="1289" spans="1:39" ht="35.1" customHeight="1">
      <c r="A1289" s="119" t="s">
        <v>1707</v>
      </c>
      <c r="B1289" s="119" t="s">
        <v>5800</v>
      </c>
      <c r="C1289" s="119" t="s">
        <v>1720</v>
      </c>
      <c r="D1289" s="119" t="s">
        <v>19</v>
      </c>
      <c r="E1289" s="119" t="s">
        <v>12</v>
      </c>
      <c r="F1289" s="121">
        <v>2</v>
      </c>
      <c r="G1289" s="121">
        <v>3</v>
      </c>
      <c r="H1289" s="121">
        <v>0</v>
      </c>
      <c r="I1289" s="119" t="s">
        <v>1720</v>
      </c>
      <c r="J1289" s="119"/>
      <c r="K1289" s="119" t="s">
        <v>5801</v>
      </c>
      <c r="L1289" s="119"/>
      <c r="M1289" s="119" t="s">
        <v>1720</v>
      </c>
      <c r="N1289" s="119"/>
      <c r="O1289" s="119"/>
      <c r="P1289" s="119"/>
      <c r="AF1289" s="27">
        <f t="shared" si="136"/>
        <v>0</v>
      </c>
      <c r="AG1289" s="27">
        <f t="shared" si="137"/>
        <v>0</v>
      </c>
      <c r="AH1289" s="27">
        <f t="shared" si="138"/>
        <v>0</v>
      </c>
      <c r="AI1289" s="27">
        <f t="shared" si="139"/>
        <v>0</v>
      </c>
      <c r="AJ1289" s="27">
        <f t="shared" si="140"/>
        <v>9999</v>
      </c>
      <c r="AK1289" s="27">
        <f t="shared" si="141"/>
        <v>9999</v>
      </c>
      <c r="AL1289" s="27">
        <f t="shared" si="142"/>
        <v>9999</v>
      </c>
      <c r="AM1289" s="27">
        <f t="shared" si="143"/>
        <v>9999</v>
      </c>
    </row>
    <row r="1290" spans="1:39" ht="35.1" customHeight="1">
      <c r="A1290" s="119" t="s">
        <v>1707</v>
      </c>
      <c r="B1290" s="119" t="s">
        <v>5802</v>
      </c>
      <c r="C1290" s="119" t="s">
        <v>5803</v>
      </c>
      <c r="D1290" s="119" t="s">
        <v>19</v>
      </c>
      <c r="E1290" s="119" t="s">
        <v>12</v>
      </c>
      <c r="F1290" s="121">
        <v>3</v>
      </c>
      <c r="G1290" s="121">
        <v>2</v>
      </c>
      <c r="H1290" s="121">
        <v>0</v>
      </c>
      <c r="I1290" s="119" t="s">
        <v>5803</v>
      </c>
      <c r="J1290" s="119"/>
      <c r="K1290" s="119" t="s">
        <v>5804</v>
      </c>
      <c r="L1290" s="119"/>
      <c r="M1290" s="119" t="s">
        <v>5803</v>
      </c>
      <c r="N1290" s="119" t="s">
        <v>5805</v>
      </c>
      <c r="O1290" s="119"/>
      <c r="P1290" s="119"/>
      <c r="AF1290" s="27">
        <f t="shared" si="136"/>
        <v>0</v>
      </c>
      <c r="AG1290" s="27">
        <f t="shared" si="137"/>
        <v>0</v>
      </c>
      <c r="AH1290" s="27">
        <f t="shared" si="138"/>
        <v>0</v>
      </c>
      <c r="AI1290" s="27">
        <f t="shared" si="139"/>
        <v>0</v>
      </c>
      <c r="AJ1290" s="27">
        <f t="shared" si="140"/>
        <v>9999</v>
      </c>
      <c r="AK1290" s="27">
        <f t="shared" si="141"/>
        <v>9999</v>
      </c>
      <c r="AL1290" s="27">
        <f t="shared" si="142"/>
        <v>9999</v>
      </c>
      <c r="AM1290" s="27">
        <f t="shared" si="143"/>
        <v>9999</v>
      </c>
    </row>
    <row r="1291" spans="1:39" ht="35.1" customHeight="1">
      <c r="A1291" s="119" t="s">
        <v>1707</v>
      </c>
      <c r="B1291" s="119" t="s">
        <v>5806</v>
      </c>
      <c r="C1291" s="119" t="s">
        <v>1218</v>
      </c>
      <c r="D1291" s="119" t="s">
        <v>19</v>
      </c>
      <c r="E1291" s="119" t="s">
        <v>12</v>
      </c>
      <c r="F1291" s="121">
        <v>4</v>
      </c>
      <c r="G1291" s="121">
        <v>2</v>
      </c>
      <c r="H1291" s="121">
        <v>0</v>
      </c>
      <c r="I1291" s="119" t="s">
        <v>1218</v>
      </c>
      <c r="J1291" s="119"/>
      <c r="K1291" s="119" t="s">
        <v>4943</v>
      </c>
      <c r="L1291" s="119"/>
      <c r="M1291" s="119" t="s">
        <v>1218</v>
      </c>
      <c r="N1291" s="119" t="s">
        <v>4944</v>
      </c>
      <c r="O1291" s="119"/>
      <c r="P1291" s="119"/>
      <c r="AF1291" s="27">
        <f t="shared" si="136"/>
        <v>0</v>
      </c>
      <c r="AG1291" s="27">
        <f t="shared" si="137"/>
        <v>0</v>
      </c>
      <c r="AH1291" s="27">
        <f t="shared" si="138"/>
        <v>0</v>
      </c>
      <c r="AI1291" s="27">
        <f t="shared" si="139"/>
        <v>0</v>
      </c>
      <c r="AJ1291" s="27">
        <f t="shared" si="140"/>
        <v>9999</v>
      </c>
      <c r="AK1291" s="27">
        <f t="shared" si="141"/>
        <v>9999</v>
      </c>
      <c r="AL1291" s="27">
        <f t="shared" si="142"/>
        <v>9999</v>
      </c>
      <c r="AM1291" s="27">
        <f t="shared" si="143"/>
        <v>9999</v>
      </c>
    </row>
    <row r="1292" spans="1:39" ht="35.1" customHeight="1">
      <c r="A1292" s="119" t="s">
        <v>1707</v>
      </c>
      <c r="B1292" s="119" t="s">
        <v>5807</v>
      </c>
      <c r="C1292" s="119" t="s">
        <v>5808</v>
      </c>
      <c r="D1292" s="119" t="s">
        <v>19</v>
      </c>
      <c r="E1292" s="119" t="s">
        <v>3571</v>
      </c>
      <c r="F1292" s="121">
        <v>5</v>
      </c>
      <c r="G1292" s="121">
        <v>0</v>
      </c>
      <c r="H1292" s="121">
        <v>0</v>
      </c>
      <c r="I1292" s="119"/>
      <c r="J1292" s="119"/>
      <c r="K1292" s="119"/>
      <c r="L1292" s="119"/>
      <c r="M1292" s="119"/>
      <c r="N1292" s="119"/>
      <c r="O1292" s="119"/>
      <c r="P1292" s="119"/>
      <c r="AF1292" s="27">
        <f t="shared" si="136"/>
        <v>0</v>
      </c>
      <c r="AG1292" s="27">
        <f t="shared" si="137"/>
        <v>0</v>
      </c>
      <c r="AH1292" s="27">
        <f t="shared" si="138"/>
        <v>0</v>
      </c>
      <c r="AI1292" s="27">
        <f t="shared" si="139"/>
        <v>0</v>
      </c>
      <c r="AJ1292" s="27">
        <f t="shared" si="140"/>
        <v>9999</v>
      </c>
      <c r="AK1292" s="27">
        <f t="shared" si="141"/>
        <v>9999</v>
      </c>
      <c r="AL1292" s="27">
        <f t="shared" si="142"/>
        <v>9999</v>
      </c>
      <c r="AM1292" s="27">
        <f t="shared" si="143"/>
        <v>9999</v>
      </c>
    </row>
    <row r="1293" spans="1:39" ht="35.1" customHeight="1">
      <c r="A1293" s="119" t="s">
        <v>1707</v>
      </c>
      <c r="B1293" s="119" t="s">
        <v>5809</v>
      </c>
      <c r="C1293" s="119" t="s">
        <v>1716</v>
      </c>
      <c r="D1293" s="119" t="s">
        <v>14</v>
      </c>
      <c r="E1293" s="119" t="s">
        <v>12</v>
      </c>
      <c r="F1293" s="121">
        <v>1</v>
      </c>
      <c r="G1293" s="121">
        <v>0</v>
      </c>
      <c r="H1293" s="121">
        <v>3</v>
      </c>
      <c r="I1293" s="119"/>
      <c r="J1293" s="119" t="s">
        <v>1716</v>
      </c>
      <c r="K1293" s="119"/>
      <c r="L1293" s="119" t="s">
        <v>5810</v>
      </c>
      <c r="M1293" s="119" t="s">
        <v>1716</v>
      </c>
      <c r="N1293" s="119"/>
      <c r="O1293" s="119"/>
      <c r="P1293" s="119"/>
      <c r="AF1293" s="27">
        <f t="shared" si="136"/>
        <v>0</v>
      </c>
      <c r="AG1293" s="27">
        <f t="shared" si="137"/>
        <v>0</v>
      </c>
      <c r="AH1293" s="27">
        <f t="shared" si="138"/>
        <v>0</v>
      </c>
      <c r="AI1293" s="27">
        <f t="shared" si="139"/>
        <v>0</v>
      </c>
      <c r="AJ1293" s="27">
        <f t="shared" si="140"/>
        <v>9999</v>
      </c>
      <c r="AK1293" s="27">
        <f t="shared" si="141"/>
        <v>9999</v>
      </c>
      <c r="AL1293" s="27">
        <f t="shared" si="142"/>
        <v>9999</v>
      </c>
      <c r="AM1293" s="27">
        <f t="shared" si="143"/>
        <v>9999</v>
      </c>
    </row>
    <row r="1294" spans="1:39" ht="35.1" customHeight="1">
      <c r="A1294" s="119" t="s">
        <v>1707</v>
      </c>
      <c r="B1294" s="119" t="s">
        <v>5811</v>
      </c>
      <c r="C1294" s="119" t="s">
        <v>1131</v>
      </c>
      <c r="D1294" s="119" t="s">
        <v>14</v>
      </c>
      <c r="E1294" s="119" t="s">
        <v>12</v>
      </c>
      <c r="F1294" s="121">
        <v>2</v>
      </c>
      <c r="G1294" s="121">
        <v>0</v>
      </c>
      <c r="H1294" s="121">
        <v>3</v>
      </c>
      <c r="I1294" s="119"/>
      <c r="J1294" s="119" t="s">
        <v>1131</v>
      </c>
      <c r="K1294" s="119"/>
      <c r="L1294" s="119" t="s">
        <v>4806</v>
      </c>
      <c r="M1294" s="119" t="s">
        <v>1131</v>
      </c>
      <c r="N1294" s="119"/>
      <c r="O1294" s="119"/>
      <c r="P1294" s="119"/>
      <c r="AF1294" s="27">
        <f t="shared" si="136"/>
        <v>0</v>
      </c>
      <c r="AG1294" s="27">
        <f t="shared" si="137"/>
        <v>0</v>
      </c>
      <c r="AH1294" s="27">
        <f t="shared" si="138"/>
        <v>0</v>
      </c>
      <c r="AI1294" s="27">
        <f t="shared" si="139"/>
        <v>0</v>
      </c>
      <c r="AJ1294" s="27">
        <f t="shared" si="140"/>
        <v>9999</v>
      </c>
      <c r="AK1294" s="27">
        <f t="shared" si="141"/>
        <v>9999</v>
      </c>
      <c r="AL1294" s="27">
        <f t="shared" si="142"/>
        <v>9999</v>
      </c>
      <c r="AM1294" s="27">
        <f t="shared" si="143"/>
        <v>9999</v>
      </c>
    </row>
    <row r="1295" spans="1:39" ht="35.1" customHeight="1">
      <c r="A1295" s="119" t="s">
        <v>1707</v>
      </c>
      <c r="B1295" s="119" t="s">
        <v>5812</v>
      </c>
      <c r="C1295" s="119" t="s">
        <v>1717</v>
      </c>
      <c r="D1295" s="119" t="s">
        <v>14</v>
      </c>
      <c r="E1295" s="119" t="s">
        <v>12</v>
      </c>
      <c r="F1295" s="121">
        <v>3</v>
      </c>
      <c r="G1295" s="121">
        <v>0</v>
      </c>
      <c r="H1295" s="121">
        <v>2</v>
      </c>
      <c r="I1295" s="119"/>
      <c r="J1295" s="119" t="s">
        <v>1717</v>
      </c>
      <c r="K1295" s="119"/>
      <c r="L1295" s="119" t="s">
        <v>5813</v>
      </c>
      <c r="M1295" s="119" t="s">
        <v>1717</v>
      </c>
      <c r="N1295" s="119"/>
      <c r="O1295" s="119"/>
      <c r="P1295" s="119"/>
      <c r="AF1295" s="27">
        <f t="shared" si="136"/>
        <v>0</v>
      </c>
      <c r="AG1295" s="27">
        <f t="shared" si="137"/>
        <v>0</v>
      </c>
      <c r="AH1295" s="27">
        <f t="shared" si="138"/>
        <v>0</v>
      </c>
      <c r="AI1295" s="27">
        <f t="shared" si="139"/>
        <v>0</v>
      </c>
      <c r="AJ1295" s="27">
        <f t="shared" si="140"/>
        <v>9999</v>
      </c>
      <c r="AK1295" s="27">
        <f t="shared" si="141"/>
        <v>9999</v>
      </c>
      <c r="AL1295" s="27">
        <f t="shared" si="142"/>
        <v>9999</v>
      </c>
      <c r="AM1295" s="27">
        <f t="shared" si="143"/>
        <v>9999</v>
      </c>
    </row>
    <row r="1296" spans="1:39" ht="35.1" customHeight="1">
      <c r="A1296" s="119" t="s">
        <v>1707</v>
      </c>
      <c r="B1296" s="119" t="s">
        <v>5814</v>
      </c>
      <c r="C1296" s="119" t="s">
        <v>1718</v>
      </c>
      <c r="D1296" s="119" t="s">
        <v>14</v>
      </c>
      <c r="E1296" s="119" t="s">
        <v>12</v>
      </c>
      <c r="F1296" s="121">
        <v>4</v>
      </c>
      <c r="G1296" s="121">
        <v>0</v>
      </c>
      <c r="H1296" s="121">
        <v>2</v>
      </c>
      <c r="I1296" s="119"/>
      <c r="J1296" s="119" t="s">
        <v>1718</v>
      </c>
      <c r="K1296" s="119"/>
      <c r="L1296" s="119" t="s">
        <v>5815</v>
      </c>
      <c r="M1296" s="119" t="s">
        <v>1718</v>
      </c>
      <c r="N1296" s="119" t="s">
        <v>5575</v>
      </c>
      <c r="O1296" s="119"/>
      <c r="P1296" s="119"/>
      <c r="AF1296" s="27">
        <f t="shared" si="136"/>
        <v>0</v>
      </c>
      <c r="AG1296" s="27">
        <f t="shared" si="137"/>
        <v>0</v>
      </c>
      <c r="AH1296" s="27">
        <f t="shared" si="138"/>
        <v>0</v>
      </c>
      <c r="AI1296" s="27">
        <f t="shared" si="139"/>
        <v>0</v>
      </c>
      <c r="AJ1296" s="27">
        <f t="shared" si="140"/>
        <v>9999</v>
      </c>
      <c r="AK1296" s="27">
        <f t="shared" si="141"/>
        <v>9999</v>
      </c>
      <c r="AL1296" s="27">
        <f t="shared" si="142"/>
        <v>9999</v>
      </c>
      <c r="AM1296" s="27">
        <f t="shared" si="143"/>
        <v>9999</v>
      </c>
    </row>
    <row r="1297" spans="1:39" ht="35.1" customHeight="1">
      <c r="A1297" s="119" t="s">
        <v>1707</v>
      </c>
      <c r="B1297" s="119" t="s">
        <v>5816</v>
      </c>
      <c r="C1297" s="119" t="s">
        <v>5817</v>
      </c>
      <c r="D1297" s="119" t="s">
        <v>14</v>
      </c>
      <c r="E1297" s="119" t="s">
        <v>3571</v>
      </c>
      <c r="F1297" s="121">
        <v>5</v>
      </c>
      <c r="G1297" s="121">
        <v>0</v>
      </c>
      <c r="H1297" s="121">
        <v>0</v>
      </c>
      <c r="I1297" s="119"/>
      <c r="J1297" s="119"/>
      <c r="K1297" s="119"/>
      <c r="L1297" s="119"/>
      <c r="M1297" s="119"/>
      <c r="N1297" s="119"/>
      <c r="O1297" s="119"/>
      <c r="P1297" s="119"/>
      <c r="AF1297" s="27">
        <f t="shared" si="136"/>
        <v>0</v>
      </c>
      <c r="AG1297" s="27">
        <f t="shared" si="137"/>
        <v>0</v>
      </c>
      <c r="AH1297" s="27">
        <f t="shared" si="138"/>
        <v>0</v>
      </c>
      <c r="AI1297" s="27">
        <f t="shared" si="139"/>
        <v>0</v>
      </c>
      <c r="AJ1297" s="27">
        <f t="shared" si="140"/>
        <v>9999</v>
      </c>
      <c r="AK1297" s="27">
        <f t="shared" si="141"/>
        <v>9999</v>
      </c>
      <c r="AL1297" s="27">
        <f t="shared" si="142"/>
        <v>9999</v>
      </c>
      <c r="AM1297" s="27">
        <f t="shared" si="143"/>
        <v>9999</v>
      </c>
    </row>
    <row r="1298" spans="1:39" ht="35.1" customHeight="1">
      <c r="A1298" s="119" t="s">
        <v>1721</v>
      </c>
      <c r="B1298" s="119" t="s">
        <v>5818</v>
      </c>
      <c r="C1298" s="119" t="s">
        <v>1113</v>
      </c>
      <c r="D1298" s="119" t="s">
        <v>19</v>
      </c>
      <c r="E1298" s="119" t="s">
        <v>12</v>
      </c>
      <c r="F1298" s="121">
        <v>1</v>
      </c>
      <c r="G1298" s="121">
        <v>3</v>
      </c>
      <c r="H1298" s="121">
        <v>0</v>
      </c>
      <c r="I1298" s="119" t="s">
        <v>1113</v>
      </c>
      <c r="J1298" s="119"/>
      <c r="K1298" s="119" t="s">
        <v>5819</v>
      </c>
      <c r="L1298" s="119"/>
      <c r="M1298" s="119" t="s">
        <v>1113</v>
      </c>
      <c r="N1298" s="119"/>
      <c r="O1298" s="119"/>
      <c r="P1298" s="119"/>
      <c r="AF1298" s="27">
        <f t="shared" si="136"/>
        <v>0</v>
      </c>
      <c r="AG1298" s="27">
        <f t="shared" si="137"/>
        <v>0</v>
      </c>
      <c r="AH1298" s="27">
        <f t="shared" si="138"/>
        <v>0</v>
      </c>
      <c r="AI1298" s="27">
        <f t="shared" si="139"/>
        <v>0</v>
      </c>
      <c r="AJ1298" s="27">
        <f t="shared" si="140"/>
        <v>9999</v>
      </c>
      <c r="AK1298" s="27">
        <f t="shared" si="141"/>
        <v>9999</v>
      </c>
      <c r="AL1298" s="27">
        <f t="shared" si="142"/>
        <v>9999</v>
      </c>
      <c r="AM1298" s="27">
        <f t="shared" si="143"/>
        <v>9999</v>
      </c>
    </row>
    <row r="1299" spans="1:39" ht="35.1" customHeight="1">
      <c r="A1299" s="119" t="s">
        <v>1721</v>
      </c>
      <c r="B1299" s="119" t="s">
        <v>5820</v>
      </c>
      <c r="C1299" s="119" t="s">
        <v>1731</v>
      </c>
      <c r="D1299" s="119" t="s">
        <v>19</v>
      </c>
      <c r="E1299" s="119" t="s">
        <v>12</v>
      </c>
      <c r="F1299" s="121">
        <v>2</v>
      </c>
      <c r="G1299" s="121">
        <v>3</v>
      </c>
      <c r="H1299" s="121">
        <v>0</v>
      </c>
      <c r="I1299" s="119" t="s">
        <v>1731</v>
      </c>
      <c r="J1299" s="119"/>
      <c r="K1299" s="119" t="s">
        <v>5821</v>
      </c>
      <c r="L1299" s="119"/>
      <c r="M1299" s="119" t="s">
        <v>1731</v>
      </c>
      <c r="N1299" s="119" t="s">
        <v>5822</v>
      </c>
      <c r="O1299" s="119"/>
      <c r="P1299" s="119"/>
      <c r="AF1299" s="27">
        <f t="shared" si="136"/>
        <v>0</v>
      </c>
      <c r="AG1299" s="27">
        <f t="shared" si="137"/>
        <v>0</v>
      </c>
      <c r="AH1299" s="27">
        <f t="shared" si="138"/>
        <v>0</v>
      </c>
      <c r="AI1299" s="27">
        <f t="shared" si="139"/>
        <v>0</v>
      </c>
      <c r="AJ1299" s="27">
        <f t="shared" si="140"/>
        <v>9999</v>
      </c>
      <c r="AK1299" s="27">
        <f t="shared" si="141"/>
        <v>9999</v>
      </c>
      <c r="AL1299" s="27">
        <f t="shared" si="142"/>
        <v>9999</v>
      </c>
      <c r="AM1299" s="27">
        <f t="shared" si="143"/>
        <v>9999</v>
      </c>
    </row>
    <row r="1300" spans="1:39" ht="35.1" customHeight="1">
      <c r="A1300" s="119" t="s">
        <v>1721</v>
      </c>
      <c r="B1300" s="119" t="s">
        <v>5823</v>
      </c>
      <c r="C1300" s="119" t="s">
        <v>5824</v>
      </c>
      <c r="D1300" s="119" t="s">
        <v>19</v>
      </c>
      <c r="E1300" s="119" t="s">
        <v>12</v>
      </c>
      <c r="F1300" s="121">
        <v>3</v>
      </c>
      <c r="G1300" s="121">
        <v>2</v>
      </c>
      <c r="H1300" s="121">
        <v>0</v>
      </c>
      <c r="I1300" s="119" t="s">
        <v>5824</v>
      </c>
      <c r="J1300" s="119"/>
      <c r="K1300" s="119" t="s">
        <v>5825</v>
      </c>
      <c r="L1300" s="119"/>
      <c r="M1300" s="119" t="s">
        <v>5824</v>
      </c>
      <c r="N1300" s="119"/>
      <c r="O1300" s="119"/>
      <c r="P1300" s="119"/>
      <c r="AF1300" s="27">
        <f t="shared" si="136"/>
        <v>0</v>
      </c>
      <c r="AG1300" s="27">
        <f t="shared" si="137"/>
        <v>0</v>
      </c>
      <c r="AH1300" s="27">
        <f t="shared" si="138"/>
        <v>0</v>
      </c>
      <c r="AI1300" s="27">
        <f t="shared" si="139"/>
        <v>0</v>
      </c>
      <c r="AJ1300" s="27">
        <f t="shared" si="140"/>
        <v>9999</v>
      </c>
      <c r="AK1300" s="27">
        <f t="shared" si="141"/>
        <v>9999</v>
      </c>
      <c r="AL1300" s="27">
        <f t="shared" si="142"/>
        <v>9999</v>
      </c>
      <c r="AM1300" s="27">
        <f t="shared" si="143"/>
        <v>9999</v>
      </c>
    </row>
    <row r="1301" spans="1:39" ht="35.1" customHeight="1">
      <c r="A1301" s="119" t="s">
        <v>1721</v>
      </c>
      <c r="B1301" s="119" t="s">
        <v>5826</v>
      </c>
      <c r="C1301" s="119" t="s">
        <v>23</v>
      </c>
      <c r="D1301" s="119" t="s">
        <v>19</v>
      </c>
      <c r="E1301" s="119" t="s">
        <v>12</v>
      </c>
      <c r="F1301" s="121">
        <v>4</v>
      </c>
      <c r="G1301" s="121">
        <v>2</v>
      </c>
      <c r="H1301" s="121">
        <v>0</v>
      </c>
      <c r="I1301" s="119" t="s">
        <v>23</v>
      </c>
      <c r="J1301" s="119"/>
      <c r="K1301" s="119" t="s">
        <v>3795</v>
      </c>
      <c r="L1301" s="119"/>
      <c r="M1301" s="119" t="s">
        <v>23</v>
      </c>
      <c r="N1301" s="119" t="s">
        <v>3796</v>
      </c>
      <c r="O1301" s="119"/>
      <c r="P1301" s="119"/>
      <c r="AF1301" s="27">
        <f t="shared" si="136"/>
        <v>0</v>
      </c>
      <c r="AG1301" s="27">
        <f t="shared" si="137"/>
        <v>0</v>
      </c>
      <c r="AH1301" s="27">
        <f t="shared" si="138"/>
        <v>0</v>
      </c>
      <c r="AI1301" s="27">
        <f t="shared" si="139"/>
        <v>0</v>
      </c>
      <c r="AJ1301" s="27">
        <f t="shared" si="140"/>
        <v>9999</v>
      </c>
      <c r="AK1301" s="27">
        <f t="shared" si="141"/>
        <v>9999</v>
      </c>
      <c r="AL1301" s="27">
        <f t="shared" si="142"/>
        <v>9999</v>
      </c>
      <c r="AM1301" s="27">
        <f t="shared" si="143"/>
        <v>9999</v>
      </c>
    </row>
    <row r="1302" spans="1:39" ht="35.1" customHeight="1">
      <c r="A1302" s="119" t="s">
        <v>1721</v>
      </c>
      <c r="B1302" s="119" t="s">
        <v>5827</v>
      </c>
      <c r="C1302" s="119" t="s">
        <v>5828</v>
      </c>
      <c r="D1302" s="119" t="s">
        <v>19</v>
      </c>
      <c r="E1302" s="119" t="s">
        <v>3571</v>
      </c>
      <c r="F1302" s="121">
        <v>5</v>
      </c>
      <c r="G1302" s="121">
        <v>0</v>
      </c>
      <c r="H1302" s="121">
        <v>0</v>
      </c>
      <c r="I1302" s="119"/>
      <c r="J1302" s="119"/>
      <c r="K1302" s="119"/>
      <c r="L1302" s="119"/>
      <c r="M1302" s="119"/>
      <c r="N1302" s="119"/>
      <c r="O1302" s="119"/>
      <c r="P1302" s="119"/>
      <c r="AF1302" s="27">
        <f t="shared" si="136"/>
        <v>0</v>
      </c>
      <c r="AG1302" s="27">
        <f t="shared" si="137"/>
        <v>0</v>
      </c>
      <c r="AH1302" s="27">
        <f t="shared" si="138"/>
        <v>0</v>
      </c>
      <c r="AI1302" s="27">
        <f t="shared" si="139"/>
        <v>0</v>
      </c>
      <c r="AJ1302" s="27">
        <f t="shared" si="140"/>
        <v>9999</v>
      </c>
      <c r="AK1302" s="27">
        <f t="shared" si="141"/>
        <v>9999</v>
      </c>
      <c r="AL1302" s="27">
        <f t="shared" si="142"/>
        <v>9999</v>
      </c>
      <c r="AM1302" s="27">
        <f t="shared" si="143"/>
        <v>9999</v>
      </c>
    </row>
    <row r="1303" spans="1:39" ht="35.1" customHeight="1">
      <c r="A1303" s="119" t="s">
        <v>1721</v>
      </c>
      <c r="B1303" s="119" t="s">
        <v>5829</v>
      </c>
      <c r="C1303" s="119" t="s">
        <v>827</v>
      </c>
      <c r="D1303" s="119" t="s">
        <v>14</v>
      </c>
      <c r="E1303" s="119" t="s">
        <v>12</v>
      </c>
      <c r="F1303" s="121">
        <v>1</v>
      </c>
      <c r="G1303" s="121">
        <v>0</v>
      </c>
      <c r="H1303" s="121">
        <v>3</v>
      </c>
      <c r="I1303" s="119"/>
      <c r="J1303" s="119" t="s">
        <v>827</v>
      </c>
      <c r="K1303" s="119"/>
      <c r="L1303" s="119" t="s">
        <v>4290</v>
      </c>
      <c r="M1303" s="119" t="s">
        <v>827</v>
      </c>
      <c r="N1303" s="119" t="s">
        <v>4291</v>
      </c>
      <c r="O1303" s="119"/>
      <c r="P1303" s="119"/>
      <c r="AF1303" s="27">
        <f t="shared" si="136"/>
        <v>0</v>
      </c>
      <c r="AG1303" s="27">
        <f t="shared" si="137"/>
        <v>0</v>
      </c>
      <c r="AH1303" s="27">
        <f t="shared" si="138"/>
        <v>0</v>
      </c>
      <c r="AI1303" s="27">
        <f t="shared" si="139"/>
        <v>0</v>
      </c>
      <c r="AJ1303" s="27">
        <f t="shared" si="140"/>
        <v>9999</v>
      </c>
      <c r="AK1303" s="27">
        <f t="shared" si="141"/>
        <v>9999</v>
      </c>
      <c r="AL1303" s="27">
        <f t="shared" si="142"/>
        <v>9999</v>
      </c>
      <c r="AM1303" s="27">
        <f t="shared" si="143"/>
        <v>9999</v>
      </c>
    </row>
    <row r="1304" spans="1:39" ht="35.1" customHeight="1">
      <c r="A1304" s="119" t="s">
        <v>1721</v>
      </c>
      <c r="B1304" s="119" t="s">
        <v>5830</v>
      </c>
      <c r="C1304" s="119" t="s">
        <v>69</v>
      </c>
      <c r="D1304" s="119" t="s">
        <v>14</v>
      </c>
      <c r="E1304" s="119" t="s">
        <v>12</v>
      </c>
      <c r="F1304" s="121">
        <v>2</v>
      </c>
      <c r="G1304" s="121">
        <v>0</v>
      </c>
      <c r="H1304" s="121">
        <v>3</v>
      </c>
      <c r="I1304" s="119"/>
      <c r="J1304" s="119" t="s">
        <v>69</v>
      </c>
      <c r="K1304" s="119"/>
      <c r="L1304" s="119" t="s">
        <v>3717</v>
      </c>
      <c r="M1304" s="119" t="s">
        <v>69</v>
      </c>
      <c r="N1304" s="119"/>
      <c r="O1304" s="119"/>
      <c r="P1304" s="119"/>
      <c r="AF1304" s="27">
        <f t="shared" si="136"/>
        <v>0</v>
      </c>
      <c r="AG1304" s="27">
        <f t="shared" si="137"/>
        <v>0</v>
      </c>
      <c r="AH1304" s="27">
        <f t="shared" si="138"/>
        <v>0</v>
      </c>
      <c r="AI1304" s="27">
        <f t="shared" si="139"/>
        <v>0</v>
      </c>
      <c r="AJ1304" s="27">
        <f t="shared" si="140"/>
        <v>9999</v>
      </c>
      <c r="AK1304" s="27">
        <f t="shared" si="141"/>
        <v>9999</v>
      </c>
      <c r="AL1304" s="27">
        <f t="shared" si="142"/>
        <v>9999</v>
      </c>
      <c r="AM1304" s="27">
        <f t="shared" si="143"/>
        <v>9999</v>
      </c>
    </row>
    <row r="1305" spans="1:39" ht="35.1" customHeight="1">
      <c r="A1305" s="119" t="s">
        <v>1721</v>
      </c>
      <c r="B1305" s="119" t="s">
        <v>5831</v>
      </c>
      <c r="C1305" s="119" t="s">
        <v>1730</v>
      </c>
      <c r="D1305" s="119" t="s">
        <v>14</v>
      </c>
      <c r="E1305" s="119" t="s">
        <v>12</v>
      </c>
      <c r="F1305" s="121">
        <v>3</v>
      </c>
      <c r="G1305" s="121">
        <v>0</v>
      </c>
      <c r="H1305" s="121">
        <v>2</v>
      </c>
      <c r="I1305" s="119"/>
      <c r="J1305" s="119" t="s">
        <v>1730</v>
      </c>
      <c r="K1305" s="119"/>
      <c r="L1305" s="119" t="s">
        <v>5832</v>
      </c>
      <c r="M1305" s="119" t="s">
        <v>1730</v>
      </c>
      <c r="N1305" s="119"/>
      <c r="O1305" s="119"/>
      <c r="P1305" s="119"/>
      <c r="AF1305" s="27">
        <f t="shared" si="136"/>
        <v>0</v>
      </c>
      <c r="AG1305" s="27">
        <f t="shared" si="137"/>
        <v>0</v>
      </c>
      <c r="AH1305" s="27">
        <f t="shared" si="138"/>
        <v>0</v>
      </c>
      <c r="AI1305" s="27">
        <f t="shared" si="139"/>
        <v>0</v>
      </c>
      <c r="AJ1305" s="27">
        <f t="shared" si="140"/>
        <v>9999</v>
      </c>
      <c r="AK1305" s="27">
        <f t="shared" si="141"/>
        <v>9999</v>
      </c>
      <c r="AL1305" s="27">
        <f t="shared" si="142"/>
        <v>9999</v>
      </c>
      <c r="AM1305" s="27">
        <f t="shared" si="143"/>
        <v>9999</v>
      </c>
    </row>
    <row r="1306" spans="1:39" ht="35.1" customHeight="1">
      <c r="A1306" s="119" t="s">
        <v>1721</v>
      </c>
      <c r="B1306" s="119" t="s">
        <v>5833</v>
      </c>
      <c r="C1306" s="119" t="s">
        <v>1587</v>
      </c>
      <c r="D1306" s="119" t="s">
        <v>14</v>
      </c>
      <c r="E1306" s="119" t="s">
        <v>12</v>
      </c>
      <c r="F1306" s="121">
        <v>4</v>
      </c>
      <c r="G1306" s="121">
        <v>0</v>
      </c>
      <c r="H1306" s="121">
        <v>2</v>
      </c>
      <c r="I1306" s="119"/>
      <c r="J1306" s="119" t="s">
        <v>1587</v>
      </c>
      <c r="K1306" s="119"/>
      <c r="L1306" s="119" t="s">
        <v>5583</v>
      </c>
      <c r="M1306" s="119" t="s">
        <v>1587</v>
      </c>
      <c r="N1306" s="119"/>
      <c r="O1306" s="119"/>
      <c r="P1306" s="119"/>
      <c r="AF1306" s="27">
        <f t="shared" si="136"/>
        <v>0</v>
      </c>
      <c r="AG1306" s="27">
        <f t="shared" si="137"/>
        <v>0</v>
      </c>
      <c r="AH1306" s="27">
        <f t="shared" si="138"/>
        <v>0</v>
      </c>
      <c r="AI1306" s="27">
        <f t="shared" si="139"/>
        <v>0</v>
      </c>
      <c r="AJ1306" s="27">
        <f t="shared" si="140"/>
        <v>9999</v>
      </c>
      <c r="AK1306" s="27">
        <f t="shared" si="141"/>
        <v>9999</v>
      </c>
      <c r="AL1306" s="27">
        <f t="shared" si="142"/>
        <v>9999</v>
      </c>
      <c r="AM1306" s="27">
        <f t="shared" si="143"/>
        <v>9999</v>
      </c>
    </row>
    <row r="1307" spans="1:39" ht="35.1" customHeight="1">
      <c r="A1307" s="119" t="s">
        <v>1721</v>
      </c>
      <c r="B1307" s="119" t="s">
        <v>5834</v>
      </c>
      <c r="C1307" s="119" t="s">
        <v>5835</v>
      </c>
      <c r="D1307" s="119" t="s">
        <v>14</v>
      </c>
      <c r="E1307" s="119" t="s">
        <v>3571</v>
      </c>
      <c r="F1307" s="121">
        <v>5</v>
      </c>
      <c r="G1307" s="121">
        <v>0</v>
      </c>
      <c r="H1307" s="121">
        <v>0</v>
      </c>
      <c r="I1307" s="119"/>
      <c r="J1307" s="119"/>
      <c r="K1307" s="119"/>
      <c r="L1307" s="119"/>
      <c r="M1307" s="119"/>
      <c r="N1307" s="119"/>
      <c r="O1307" s="119"/>
      <c r="P1307" s="119"/>
      <c r="AF1307" s="27">
        <f t="shared" si="136"/>
        <v>0</v>
      </c>
      <c r="AG1307" s="27">
        <f t="shared" si="137"/>
        <v>0</v>
      </c>
      <c r="AH1307" s="27">
        <f t="shared" si="138"/>
        <v>0</v>
      </c>
      <c r="AI1307" s="27">
        <f t="shared" si="139"/>
        <v>0</v>
      </c>
      <c r="AJ1307" s="27">
        <f t="shared" si="140"/>
        <v>9999</v>
      </c>
      <c r="AK1307" s="27">
        <f t="shared" si="141"/>
        <v>9999</v>
      </c>
      <c r="AL1307" s="27">
        <f t="shared" si="142"/>
        <v>9999</v>
      </c>
      <c r="AM1307" s="27">
        <f t="shared" si="143"/>
        <v>9999</v>
      </c>
    </row>
    <row r="1308" spans="1:39" ht="35.1" customHeight="1">
      <c r="A1308" s="119" t="s">
        <v>1732</v>
      </c>
      <c r="B1308" s="119" t="s">
        <v>5836</v>
      </c>
      <c r="C1308" s="119" t="s">
        <v>1062</v>
      </c>
      <c r="D1308" s="119" t="s">
        <v>19</v>
      </c>
      <c r="E1308" s="119" t="s">
        <v>12</v>
      </c>
      <c r="F1308" s="121">
        <v>1</v>
      </c>
      <c r="G1308" s="121">
        <v>3</v>
      </c>
      <c r="H1308" s="121">
        <v>0</v>
      </c>
      <c r="I1308" s="119" t="s">
        <v>1062</v>
      </c>
      <c r="J1308" s="119"/>
      <c r="K1308" s="119" t="s">
        <v>4668</v>
      </c>
      <c r="L1308" s="119"/>
      <c r="M1308" s="119" t="s">
        <v>1062</v>
      </c>
      <c r="N1308" s="119"/>
      <c r="O1308" s="119"/>
      <c r="P1308" s="119"/>
      <c r="AF1308" s="27">
        <f t="shared" si="136"/>
        <v>0</v>
      </c>
      <c r="AG1308" s="27">
        <f t="shared" si="137"/>
        <v>0</v>
      </c>
      <c r="AH1308" s="27">
        <f t="shared" si="138"/>
        <v>0</v>
      </c>
      <c r="AI1308" s="27">
        <f t="shared" si="139"/>
        <v>0</v>
      </c>
      <c r="AJ1308" s="27">
        <f t="shared" si="140"/>
        <v>9999</v>
      </c>
      <c r="AK1308" s="27">
        <f t="shared" si="141"/>
        <v>9999</v>
      </c>
      <c r="AL1308" s="27">
        <f t="shared" si="142"/>
        <v>9999</v>
      </c>
      <c r="AM1308" s="27">
        <f t="shared" si="143"/>
        <v>9999</v>
      </c>
    </row>
    <row r="1309" spans="1:39" ht="35.1" customHeight="1">
      <c r="A1309" s="119" t="s">
        <v>1732</v>
      </c>
      <c r="B1309" s="119" t="s">
        <v>5837</v>
      </c>
      <c r="C1309" s="119" t="s">
        <v>1097</v>
      </c>
      <c r="D1309" s="119" t="s">
        <v>19</v>
      </c>
      <c r="E1309" s="119" t="s">
        <v>12</v>
      </c>
      <c r="F1309" s="121">
        <v>2</v>
      </c>
      <c r="G1309" s="121">
        <v>3</v>
      </c>
      <c r="H1309" s="121">
        <v>0</v>
      </c>
      <c r="I1309" s="119" t="s">
        <v>1097</v>
      </c>
      <c r="J1309" s="119"/>
      <c r="K1309" s="119" t="s">
        <v>5838</v>
      </c>
      <c r="L1309" s="119"/>
      <c r="M1309" s="119" t="s">
        <v>1097</v>
      </c>
      <c r="N1309" s="119"/>
      <c r="O1309" s="119"/>
      <c r="P1309" s="119"/>
      <c r="AF1309" s="27">
        <f t="shared" si="136"/>
        <v>0</v>
      </c>
      <c r="AG1309" s="27">
        <f t="shared" si="137"/>
        <v>0</v>
      </c>
      <c r="AH1309" s="27">
        <f t="shared" si="138"/>
        <v>0</v>
      </c>
      <c r="AI1309" s="27">
        <f t="shared" si="139"/>
        <v>0</v>
      </c>
      <c r="AJ1309" s="27">
        <f t="shared" si="140"/>
        <v>9999</v>
      </c>
      <c r="AK1309" s="27">
        <f t="shared" si="141"/>
        <v>9999</v>
      </c>
      <c r="AL1309" s="27">
        <f t="shared" si="142"/>
        <v>9999</v>
      </c>
      <c r="AM1309" s="27">
        <f t="shared" si="143"/>
        <v>9999</v>
      </c>
    </row>
    <row r="1310" spans="1:39" ht="35.1" customHeight="1">
      <c r="A1310" s="119" t="s">
        <v>1732</v>
      </c>
      <c r="B1310" s="119" t="s">
        <v>5839</v>
      </c>
      <c r="C1310" s="119" t="s">
        <v>2072</v>
      </c>
      <c r="D1310" s="119" t="s">
        <v>19</v>
      </c>
      <c r="E1310" s="119" t="s">
        <v>12</v>
      </c>
      <c r="F1310" s="121">
        <v>3</v>
      </c>
      <c r="G1310" s="121">
        <v>2</v>
      </c>
      <c r="H1310" s="121">
        <v>0</v>
      </c>
      <c r="I1310" s="119" t="s">
        <v>2072</v>
      </c>
      <c r="J1310" s="119"/>
      <c r="K1310" s="119" t="s">
        <v>5840</v>
      </c>
      <c r="L1310" s="119"/>
      <c r="M1310" s="119" t="s">
        <v>2072</v>
      </c>
      <c r="N1310" s="119"/>
      <c r="O1310" s="119"/>
      <c r="P1310" s="119"/>
      <c r="AF1310" s="27">
        <f t="shared" si="136"/>
        <v>0</v>
      </c>
      <c r="AG1310" s="27">
        <f t="shared" si="137"/>
        <v>0</v>
      </c>
      <c r="AH1310" s="27">
        <f t="shared" si="138"/>
        <v>0</v>
      </c>
      <c r="AI1310" s="27">
        <f t="shared" si="139"/>
        <v>0</v>
      </c>
      <c r="AJ1310" s="27">
        <f t="shared" si="140"/>
        <v>9999</v>
      </c>
      <c r="AK1310" s="27">
        <f t="shared" si="141"/>
        <v>9999</v>
      </c>
      <c r="AL1310" s="27">
        <f t="shared" si="142"/>
        <v>9999</v>
      </c>
      <c r="AM1310" s="27">
        <f t="shared" si="143"/>
        <v>9999</v>
      </c>
    </row>
    <row r="1311" spans="1:39" ht="35.1" customHeight="1">
      <c r="A1311" s="119" t="s">
        <v>1732</v>
      </c>
      <c r="B1311" s="119" t="s">
        <v>5841</v>
      </c>
      <c r="C1311" s="119" t="s">
        <v>5842</v>
      </c>
      <c r="D1311" s="119" t="s">
        <v>19</v>
      </c>
      <c r="E1311" s="119" t="s">
        <v>12</v>
      </c>
      <c r="F1311" s="121">
        <v>4</v>
      </c>
      <c r="G1311" s="121">
        <v>2</v>
      </c>
      <c r="H1311" s="121">
        <v>0</v>
      </c>
      <c r="I1311" s="119" t="s">
        <v>5842</v>
      </c>
      <c r="J1311" s="119"/>
      <c r="K1311" s="119" t="s">
        <v>5843</v>
      </c>
      <c r="L1311" s="119"/>
      <c r="M1311" s="119" t="s">
        <v>5842</v>
      </c>
      <c r="N1311" s="119" t="s">
        <v>2596</v>
      </c>
      <c r="O1311" s="119" t="s">
        <v>5844</v>
      </c>
      <c r="P1311" s="119"/>
      <c r="AF1311" s="27">
        <f t="shared" si="136"/>
        <v>0</v>
      </c>
      <c r="AG1311" s="27">
        <f t="shared" si="137"/>
        <v>0</v>
      </c>
      <c r="AH1311" s="27">
        <f t="shared" si="138"/>
        <v>0</v>
      </c>
      <c r="AI1311" s="27">
        <f t="shared" si="139"/>
        <v>0</v>
      </c>
      <c r="AJ1311" s="27">
        <f t="shared" si="140"/>
        <v>9999</v>
      </c>
      <c r="AK1311" s="27">
        <f t="shared" si="141"/>
        <v>9999</v>
      </c>
      <c r="AL1311" s="27">
        <f t="shared" si="142"/>
        <v>9999</v>
      </c>
      <c r="AM1311" s="27">
        <f t="shared" si="143"/>
        <v>9999</v>
      </c>
    </row>
    <row r="1312" spans="1:39" ht="35.1" customHeight="1">
      <c r="A1312" s="119" t="s">
        <v>1732</v>
      </c>
      <c r="B1312" s="119" t="s">
        <v>5845</v>
      </c>
      <c r="C1312" s="119" t="s">
        <v>5846</v>
      </c>
      <c r="D1312" s="119" t="s">
        <v>19</v>
      </c>
      <c r="E1312" s="119" t="s">
        <v>3571</v>
      </c>
      <c r="F1312" s="121">
        <v>5</v>
      </c>
      <c r="G1312" s="121">
        <v>0</v>
      </c>
      <c r="H1312" s="121">
        <v>0</v>
      </c>
      <c r="I1312" s="119"/>
      <c r="J1312" s="119"/>
      <c r="K1312" s="119"/>
      <c r="L1312" s="119"/>
      <c r="M1312" s="119"/>
      <c r="N1312" s="119"/>
      <c r="O1312" s="119"/>
      <c r="P1312" s="119"/>
      <c r="AF1312" s="27">
        <f t="shared" si="136"/>
        <v>0</v>
      </c>
      <c r="AG1312" s="27">
        <f t="shared" si="137"/>
        <v>0</v>
      </c>
      <c r="AH1312" s="27">
        <f t="shared" si="138"/>
        <v>0</v>
      </c>
      <c r="AI1312" s="27">
        <f t="shared" si="139"/>
        <v>0</v>
      </c>
      <c r="AJ1312" s="27">
        <f t="shared" si="140"/>
        <v>9999</v>
      </c>
      <c r="AK1312" s="27">
        <f t="shared" si="141"/>
        <v>9999</v>
      </c>
      <c r="AL1312" s="27">
        <f t="shared" si="142"/>
        <v>9999</v>
      </c>
      <c r="AM1312" s="27">
        <f t="shared" si="143"/>
        <v>9999</v>
      </c>
    </row>
    <row r="1313" spans="1:39" ht="35.1" customHeight="1">
      <c r="A1313" s="119" t="s">
        <v>1732</v>
      </c>
      <c r="B1313" s="119" t="s">
        <v>5847</v>
      </c>
      <c r="C1313" s="119" t="s">
        <v>1300</v>
      </c>
      <c r="D1313" s="119" t="s">
        <v>14</v>
      </c>
      <c r="E1313" s="119" t="s">
        <v>12</v>
      </c>
      <c r="F1313" s="121">
        <v>1</v>
      </c>
      <c r="G1313" s="121">
        <v>0</v>
      </c>
      <c r="H1313" s="121">
        <v>3</v>
      </c>
      <c r="I1313" s="119"/>
      <c r="J1313" s="119" t="s">
        <v>1300</v>
      </c>
      <c r="K1313" s="119"/>
      <c r="L1313" s="119" t="s">
        <v>5098</v>
      </c>
      <c r="M1313" s="119" t="s">
        <v>1300</v>
      </c>
      <c r="N1313" s="119" t="s">
        <v>5099</v>
      </c>
      <c r="O1313" s="119"/>
      <c r="P1313" s="119"/>
      <c r="AF1313" s="27">
        <f t="shared" si="136"/>
        <v>0</v>
      </c>
      <c r="AG1313" s="27">
        <f t="shared" si="137"/>
        <v>0</v>
      </c>
      <c r="AH1313" s="27">
        <f t="shared" si="138"/>
        <v>0</v>
      </c>
      <c r="AI1313" s="27">
        <f t="shared" si="139"/>
        <v>0</v>
      </c>
      <c r="AJ1313" s="27">
        <f t="shared" si="140"/>
        <v>9999</v>
      </c>
      <c r="AK1313" s="27">
        <f t="shared" si="141"/>
        <v>9999</v>
      </c>
      <c r="AL1313" s="27">
        <f t="shared" si="142"/>
        <v>9999</v>
      </c>
      <c r="AM1313" s="27">
        <f t="shared" si="143"/>
        <v>9999</v>
      </c>
    </row>
    <row r="1314" spans="1:39" ht="35.1" customHeight="1">
      <c r="A1314" s="119" t="s">
        <v>1732</v>
      </c>
      <c r="B1314" s="119" t="s">
        <v>5848</v>
      </c>
      <c r="C1314" s="119" t="s">
        <v>1741</v>
      </c>
      <c r="D1314" s="119" t="s">
        <v>14</v>
      </c>
      <c r="E1314" s="119" t="s">
        <v>12</v>
      </c>
      <c r="F1314" s="121">
        <v>2</v>
      </c>
      <c r="G1314" s="121">
        <v>0</v>
      </c>
      <c r="H1314" s="121">
        <v>3</v>
      </c>
      <c r="I1314" s="119"/>
      <c r="J1314" s="119" t="s">
        <v>1741</v>
      </c>
      <c r="K1314" s="119"/>
      <c r="L1314" s="119" t="s">
        <v>5849</v>
      </c>
      <c r="M1314" s="119" t="s">
        <v>1741</v>
      </c>
      <c r="N1314" s="119"/>
      <c r="O1314" s="119"/>
      <c r="P1314" s="119"/>
      <c r="AF1314" s="27">
        <f t="shared" si="136"/>
        <v>0</v>
      </c>
      <c r="AG1314" s="27">
        <f t="shared" si="137"/>
        <v>0</v>
      </c>
      <c r="AH1314" s="27">
        <f t="shared" si="138"/>
        <v>0</v>
      </c>
      <c r="AI1314" s="27">
        <f t="shared" si="139"/>
        <v>0</v>
      </c>
      <c r="AJ1314" s="27">
        <f t="shared" si="140"/>
        <v>9999</v>
      </c>
      <c r="AK1314" s="27">
        <f t="shared" si="141"/>
        <v>9999</v>
      </c>
      <c r="AL1314" s="27">
        <f t="shared" si="142"/>
        <v>9999</v>
      </c>
      <c r="AM1314" s="27">
        <f t="shared" si="143"/>
        <v>9999</v>
      </c>
    </row>
    <row r="1315" spans="1:39" ht="35.1" customHeight="1">
      <c r="A1315" s="119" t="s">
        <v>1732</v>
      </c>
      <c r="B1315" s="119" t="s">
        <v>5850</v>
      </c>
      <c r="C1315" s="119" t="s">
        <v>1132</v>
      </c>
      <c r="D1315" s="119" t="s">
        <v>14</v>
      </c>
      <c r="E1315" s="119" t="s">
        <v>12</v>
      </c>
      <c r="F1315" s="121">
        <v>3</v>
      </c>
      <c r="G1315" s="121">
        <v>0</v>
      </c>
      <c r="H1315" s="121">
        <v>2</v>
      </c>
      <c r="I1315" s="119"/>
      <c r="J1315" s="119" t="s">
        <v>1132</v>
      </c>
      <c r="K1315" s="119"/>
      <c r="L1315" s="119" t="s">
        <v>4808</v>
      </c>
      <c r="M1315" s="119" t="s">
        <v>1132</v>
      </c>
      <c r="N1315" s="119"/>
      <c r="O1315" s="119"/>
      <c r="P1315" s="119"/>
      <c r="AF1315" s="27">
        <f t="shared" si="136"/>
        <v>0</v>
      </c>
      <c r="AG1315" s="27">
        <f t="shared" si="137"/>
        <v>0</v>
      </c>
      <c r="AH1315" s="27">
        <f t="shared" si="138"/>
        <v>0</v>
      </c>
      <c r="AI1315" s="27">
        <f t="shared" si="139"/>
        <v>0</v>
      </c>
      <c r="AJ1315" s="27">
        <f t="shared" si="140"/>
        <v>9999</v>
      </c>
      <c r="AK1315" s="27">
        <f t="shared" si="141"/>
        <v>9999</v>
      </c>
      <c r="AL1315" s="27">
        <f t="shared" si="142"/>
        <v>9999</v>
      </c>
      <c r="AM1315" s="27">
        <f t="shared" si="143"/>
        <v>9999</v>
      </c>
    </row>
    <row r="1316" spans="1:39" ht="35.1" customHeight="1">
      <c r="A1316" s="119" t="s">
        <v>1732</v>
      </c>
      <c r="B1316" s="119" t="s">
        <v>5851</v>
      </c>
      <c r="C1316" s="119" t="s">
        <v>1742</v>
      </c>
      <c r="D1316" s="119" t="s">
        <v>14</v>
      </c>
      <c r="E1316" s="119" t="s">
        <v>12</v>
      </c>
      <c r="F1316" s="121">
        <v>4</v>
      </c>
      <c r="G1316" s="121">
        <v>0</v>
      </c>
      <c r="H1316" s="121">
        <v>2</v>
      </c>
      <c r="I1316" s="119"/>
      <c r="J1316" s="119" t="s">
        <v>1742</v>
      </c>
      <c r="K1316" s="119"/>
      <c r="L1316" s="119" t="s">
        <v>5852</v>
      </c>
      <c r="M1316" s="119" t="s">
        <v>1742</v>
      </c>
      <c r="N1316" s="119" t="s">
        <v>5853</v>
      </c>
      <c r="O1316" s="119"/>
      <c r="P1316" s="119"/>
      <c r="AF1316" s="27">
        <f t="shared" si="136"/>
        <v>0</v>
      </c>
      <c r="AG1316" s="27">
        <f t="shared" si="137"/>
        <v>0</v>
      </c>
      <c r="AH1316" s="27">
        <f t="shared" si="138"/>
        <v>0</v>
      </c>
      <c r="AI1316" s="27">
        <f t="shared" si="139"/>
        <v>0</v>
      </c>
      <c r="AJ1316" s="27">
        <f t="shared" si="140"/>
        <v>9999</v>
      </c>
      <c r="AK1316" s="27">
        <f t="shared" si="141"/>
        <v>9999</v>
      </c>
      <c r="AL1316" s="27">
        <f t="shared" si="142"/>
        <v>9999</v>
      </c>
      <c r="AM1316" s="27">
        <f t="shared" si="143"/>
        <v>9999</v>
      </c>
    </row>
    <row r="1317" spans="1:39" ht="35.1" customHeight="1">
      <c r="A1317" s="119" t="s">
        <v>1732</v>
      </c>
      <c r="B1317" s="119" t="s">
        <v>5854</v>
      </c>
      <c r="C1317" s="119" t="s">
        <v>5855</v>
      </c>
      <c r="D1317" s="119" t="s">
        <v>14</v>
      </c>
      <c r="E1317" s="119" t="s">
        <v>3571</v>
      </c>
      <c r="F1317" s="121">
        <v>5</v>
      </c>
      <c r="G1317" s="121">
        <v>0</v>
      </c>
      <c r="H1317" s="121">
        <v>0</v>
      </c>
      <c r="I1317" s="119"/>
      <c r="J1317" s="119"/>
      <c r="K1317" s="119"/>
      <c r="L1317" s="119"/>
      <c r="M1317" s="119"/>
      <c r="N1317" s="119"/>
      <c r="O1317" s="119"/>
      <c r="P1317" s="119"/>
      <c r="AF1317" s="27">
        <f t="shared" si="136"/>
        <v>0</v>
      </c>
      <c r="AG1317" s="27">
        <f t="shared" si="137"/>
        <v>0</v>
      </c>
      <c r="AH1317" s="27">
        <f t="shared" si="138"/>
        <v>0</v>
      </c>
      <c r="AI1317" s="27">
        <f t="shared" si="139"/>
        <v>0</v>
      </c>
      <c r="AJ1317" s="27">
        <f t="shared" si="140"/>
        <v>9999</v>
      </c>
      <c r="AK1317" s="27">
        <f t="shared" si="141"/>
        <v>9999</v>
      </c>
      <c r="AL1317" s="27">
        <f t="shared" si="142"/>
        <v>9999</v>
      </c>
      <c r="AM1317" s="27">
        <f t="shared" si="143"/>
        <v>9999</v>
      </c>
    </row>
    <row r="1318" spans="1:39" ht="35.1" customHeight="1">
      <c r="A1318" s="119" t="s">
        <v>1743</v>
      </c>
      <c r="B1318" s="119" t="s">
        <v>5856</v>
      </c>
      <c r="C1318" s="119" t="s">
        <v>960</v>
      </c>
      <c r="D1318" s="119" t="s">
        <v>19</v>
      </c>
      <c r="E1318" s="119" t="s">
        <v>12</v>
      </c>
      <c r="F1318" s="121">
        <v>1</v>
      </c>
      <c r="G1318" s="121">
        <v>3</v>
      </c>
      <c r="H1318" s="121">
        <v>0</v>
      </c>
      <c r="I1318" s="119" t="s">
        <v>960</v>
      </c>
      <c r="J1318" s="119"/>
      <c r="K1318" s="119" t="s">
        <v>4506</v>
      </c>
      <c r="L1318" s="119"/>
      <c r="M1318" s="119" t="s">
        <v>960</v>
      </c>
      <c r="N1318" s="119" t="s">
        <v>4507</v>
      </c>
      <c r="O1318" s="119"/>
      <c r="P1318" s="119"/>
      <c r="AF1318" s="27">
        <f t="shared" si="136"/>
        <v>0</v>
      </c>
      <c r="AG1318" s="27">
        <f t="shared" si="137"/>
        <v>0</v>
      </c>
      <c r="AH1318" s="27">
        <f t="shared" si="138"/>
        <v>0</v>
      </c>
      <c r="AI1318" s="27">
        <f t="shared" si="139"/>
        <v>0</v>
      </c>
      <c r="AJ1318" s="27">
        <f t="shared" si="140"/>
        <v>9999</v>
      </c>
      <c r="AK1318" s="27">
        <f t="shared" si="141"/>
        <v>9999</v>
      </c>
      <c r="AL1318" s="27">
        <f t="shared" si="142"/>
        <v>9999</v>
      </c>
      <c r="AM1318" s="27">
        <f t="shared" si="143"/>
        <v>9999</v>
      </c>
    </row>
    <row r="1319" spans="1:39" ht="35.1" customHeight="1">
      <c r="A1319" s="119" t="s">
        <v>1743</v>
      </c>
      <c r="B1319" s="119" t="s">
        <v>5857</v>
      </c>
      <c r="C1319" s="119" t="s">
        <v>1266</v>
      </c>
      <c r="D1319" s="119" t="s">
        <v>19</v>
      </c>
      <c r="E1319" s="119" t="s">
        <v>12</v>
      </c>
      <c r="F1319" s="121">
        <v>2</v>
      </c>
      <c r="G1319" s="121">
        <v>3</v>
      </c>
      <c r="H1319" s="121">
        <v>0</v>
      </c>
      <c r="I1319" s="119" t="s">
        <v>1266</v>
      </c>
      <c r="J1319" s="119"/>
      <c r="K1319" s="119" t="s">
        <v>5036</v>
      </c>
      <c r="L1319" s="119"/>
      <c r="M1319" s="119" t="s">
        <v>1266</v>
      </c>
      <c r="N1319" s="119"/>
      <c r="O1319" s="119"/>
      <c r="P1319" s="119"/>
      <c r="AF1319" s="27">
        <f t="shared" si="136"/>
        <v>0</v>
      </c>
      <c r="AG1319" s="27">
        <f t="shared" si="137"/>
        <v>0</v>
      </c>
      <c r="AH1319" s="27">
        <f t="shared" si="138"/>
        <v>0</v>
      </c>
      <c r="AI1319" s="27">
        <f t="shared" si="139"/>
        <v>0</v>
      </c>
      <c r="AJ1319" s="27">
        <f t="shared" si="140"/>
        <v>9999</v>
      </c>
      <c r="AK1319" s="27">
        <f t="shared" si="141"/>
        <v>9999</v>
      </c>
      <c r="AL1319" s="27">
        <f t="shared" si="142"/>
        <v>9999</v>
      </c>
      <c r="AM1319" s="27">
        <f t="shared" si="143"/>
        <v>9999</v>
      </c>
    </row>
    <row r="1320" spans="1:39" ht="35.1" customHeight="1">
      <c r="A1320" s="119" t="s">
        <v>1743</v>
      </c>
      <c r="B1320" s="119" t="s">
        <v>5858</v>
      </c>
      <c r="C1320" s="119" t="s">
        <v>5859</v>
      </c>
      <c r="D1320" s="119" t="s">
        <v>19</v>
      </c>
      <c r="E1320" s="119" t="s">
        <v>12</v>
      </c>
      <c r="F1320" s="121">
        <v>3</v>
      </c>
      <c r="G1320" s="121">
        <v>2</v>
      </c>
      <c r="H1320" s="121">
        <v>0</v>
      </c>
      <c r="I1320" s="119" t="s">
        <v>5859</v>
      </c>
      <c r="J1320" s="119"/>
      <c r="K1320" s="119" t="s">
        <v>5860</v>
      </c>
      <c r="L1320" s="119"/>
      <c r="M1320" s="119" t="s">
        <v>5859</v>
      </c>
      <c r="N1320" s="119" t="s">
        <v>5861</v>
      </c>
      <c r="O1320" s="119" t="s">
        <v>5862</v>
      </c>
      <c r="P1320" s="119" t="s">
        <v>5863</v>
      </c>
      <c r="AF1320" s="27">
        <f t="shared" si="136"/>
        <v>0</v>
      </c>
      <c r="AG1320" s="27">
        <f t="shared" si="137"/>
        <v>0</v>
      </c>
      <c r="AH1320" s="27">
        <f t="shared" si="138"/>
        <v>0</v>
      </c>
      <c r="AI1320" s="27">
        <f t="shared" si="139"/>
        <v>0</v>
      </c>
      <c r="AJ1320" s="27">
        <f t="shared" si="140"/>
        <v>9999</v>
      </c>
      <c r="AK1320" s="27">
        <f t="shared" si="141"/>
        <v>9999</v>
      </c>
      <c r="AL1320" s="27">
        <f t="shared" si="142"/>
        <v>9999</v>
      </c>
      <c r="AM1320" s="27">
        <f t="shared" si="143"/>
        <v>9999</v>
      </c>
    </row>
    <row r="1321" spans="1:39" ht="35.1" customHeight="1">
      <c r="A1321" s="119" t="s">
        <v>1743</v>
      </c>
      <c r="B1321" s="119" t="s">
        <v>5864</v>
      </c>
      <c r="C1321" s="119" t="s">
        <v>562</v>
      </c>
      <c r="D1321" s="119" t="s">
        <v>19</v>
      </c>
      <c r="E1321" s="119" t="s">
        <v>12</v>
      </c>
      <c r="F1321" s="121">
        <v>4</v>
      </c>
      <c r="G1321" s="121">
        <v>2</v>
      </c>
      <c r="H1321" s="121">
        <v>0</v>
      </c>
      <c r="I1321" s="119" t="s">
        <v>562</v>
      </c>
      <c r="J1321" s="119"/>
      <c r="K1321" s="119" t="s">
        <v>4326</v>
      </c>
      <c r="L1321" s="119"/>
      <c r="M1321" s="119" t="s">
        <v>562</v>
      </c>
      <c r="N1321" s="119"/>
      <c r="O1321" s="119"/>
      <c r="P1321" s="119"/>
      <c r="AF1321" s="27">
        <f t="shared" si="136"/>
        <v>0</v>
      </c>
      <c r="AG1321" s="27">
        <f t="shared" si="137"/>
        <v>0</v>
      </c>
      <c r="AH1321" s="27">
        <f t="shared" si="138"/>
        <v>0</v>
      </c>
      <c r="AI1321" s="27">
        <f t="shared" si="139"/>
        <v>0</v>
      </c>
      <c r="AJ1321" s="27">
        <f t="shared" si="140"/>
        <v>9999</v>
      </c>
      <c r="AK1321" s="27">
        <f t="shared" si="141"/>
        <v>9999</v>
      </c>
      <c r="AL1321" s="27">
        <f t="shared" si="142"/>
        <v>9999</v>
      </c>
      <c r="AM1321" s="27">
        <f t="shared" si="143"/>
        <v>9999</v>
      </c>
    </row>
    <row r="1322" spans="1:39" ht="35.1" customHeight="1">
      <c r="A1322" s="119" t="s">
        <v>1743</v>
      </c>
      <c r="B1322" s="119" t="s">
        <v>5865</v>
      </c>
      <c r="C1322" s="119" t="s">
        <v>5866</v>
      </c>
      <c r="D1322" s="119" t="s">
        <v>19</v>
      </c>
      <c r="E1322" s="119" t="s">
        <v>3571</v>
      </c>
      <c r="F1322" s="121">
        <v>5</v>
      </c>
      <c r="G1322" s="121">
        <v>0</v>
      </c>
      <c r="H1322" s="121">
        <v>0</v>
      </c>
      <c r="I1322" s="119"/>
      <c r="J1322" s="119"/>
      <c r="K1322" s="119"/>
      <c r="L1322" s="119"/>
      <c r="M1322" s="119"/>
      <c r="N1322" s="119"/>
      <c r="O1322" s="119"/>
      <c r="P1322" s="119"/>
      <c r="AF1322" s="27">
        <f t="shared" si="136"/>
        <v>0</v>
      </c>
      <c r="AG1322" s="27">
        <f t="shared" si="137"/>
        <v>0</v>
      </c>
      <c r="AH1322" s="27">
        <f t="shared" si="138"/>
        <v>0</v>
      </c>
      <c r="AI1322" s="27">
        <f t="shared" si="139"/>
        <v>0</v>
      </c>
      <c r="AJ1322" s="27">
        <f t="shared" si="140"/>
        <v>9999</v>
      </c>
      <c r="AK1322" s="27">
        <f t="shared" si="141"/>
        <v>9999</v>
      </c>
      <c r="AL1322" s="27">
        <f t="shared" si="142"/>
        <v>9999</v>
      </c>
      <c r="AM1322" s="27">
        <f t="shared" si="143"/>
        <v>9999</v>
      </c>
    </row>
    <row r="1323" spans="1:39" ht="35.1" customHeight="1">
      <c r="A1323" s="119" t="s">
        <v>1743</v>
      </c>
      <c r="B1323" s="119" t="s">
        <v>5867</v>
      </c>
      <c r="C1323" s="119" t="s">
        <v>1752</v>
      </c>
      <c r="D1323" s="119" t="s">
        <v>14</v>
      </c>
      <c r="E1323" s="119" t="s">
        <v>12</v>
      </c>
      <c r="F1323" s="121">
        <v>1</v>
      </c>
      <c r="G1323" s="121">
        <v>0</v>
      </c>
      <c r="H1323" s="121">
        <v>3</v>
      </c>
      <c r="I1323" s="119"/>
      <c r="J1323" s="119" t="s">
        <v>1752</v>
      </c>
      <c r="K1323" s="119"/>
      <c r="L1323" s="119" t="s">
        <v>5868</v>
      </c>
      <c r="M1323" s="119" t="s">
        <v>1752</v>
      </c>
      <c r="N1323" s="119" t="s">
        <v>2589</v>
      </c>
      <c r="O1323" s="119" t="s">
        <v>2181</v>
      </c>
      <c r="P1323" s="119"/>
      <c r="AF1323" s="27">
        <f t="shared" si="136"/>
        <v>0</v>
      </c>
      <c r="AG1323" s="27">
        <f t="shared" si="137"/>
        <v>0</v>
      </c>
      <c r="AH1323" s="27">
        <f t="shared" si="138"/>
        <v>0</v>
      </c>
      <c r="AI1323" s="27">
        <f t="shared" si="139"/>
        <v>0</v>
      </c>
      <c r="AJ1323" s="27">
        <f t="shared" si="140"/>
        <v>9999</v>
      </c>
      <c r="AK1323" s="27">
        <f t="shared" si="141"/>
        <v>9999</v>
      </c>
      <c r="AL1323" s="27">
        <f t="shared" si="142"/>
        <v>9999</v>
      </c>
      <c r="AM1323" s="27">
        <f t="shared" si="143"/>
        <v>9999</v>
      </c>
    </row>
    <row r="1324" spans="1:39" ht="35.1" customHeight="1">
      <c r="A1324" s="119" t="s">
        <v>1743</v>
      </c>
      <c r="B1324" s="119" t="s">
        <v>5869</v>
      </c>
      <c r="C1324" s="119" t="s">
        <v>877</v>
      </c>
      <c r="D1324" s="119" t="s">
        <v>14</v>
      </c>
      <c r="E1324" s="119" t="s">
        <v>12</v>
      </c>
      <c r="F1324" s="121">
        <v>2</v>
      </c>
      <c r="G1324" s="121">
        <v>0</v>
      </c>
      <c r="H1324" s="121">
        <v>3</v>
      </c>
      <c r="I1324" s="119"/>
      <c r="J1324" s="119" t="s">
        <v>877</v>
      </c>
      <c r="K1324" s="119"/>
      <c r="L1324" s="119" t="s">
        <v>4376</v>
      </c>
      <c r="M1324" s="119" t="s">
        <v>877</v>
      </c>
      <c r="N1324" s="119"/>
      <c r="O1324" s="119"/>
      <c r="P1324" s="119"/>
      <c r="AF1324" s="27">
        <f t="shared" si="136"/>
        <v>0</v>
      </c>
      <c r="AG1324" s="27">
        <f t="shared" si="137"/>
        <v>0</v>
      </c>
      <c r="AH1324" s="27">
        <f t="shared" si="138"/>
        <v>0</v>
      </c>
      <c r="AI1324" s="27">
        <f t="shared" si="139"/>
        <v>0</v>
      </c>
      <c r="AJ1324" s="27">
        <f t="shared" si="140"/>
        <v>9999</v>
      </c>
      <c r="AK1324" s="27">
        <f t="shared" si="141"/>
        <v>9999</v>
      </c>
      <c r="AL1324" s="27">
        <f t="shared" si="142"/>
        <v>9999</v>
      </c>
      <c r="AM1324" s="27">
        <f t="shared" si="143"/>
        <v>9999</v>
      </c>
    </row>
    <row r="1325" spans="1:39" ht="35.1" customHeight="1">
      <c r="A1325" s="119" t="s">
        <v>1743</v>
      </c>
      <c r="B1325" s="119" t="s">
        <v>5870</v>
      </c>
      <c r="C1325" s="119" t="s">
        <v>957</v>
      </c>
      <c r="D1325" s="119" t="s">
        <v>14</v>
      </c>
      <c r="E1325" s="119" t="s">
        <v>12</v>
      </c>
      <c r="F1325" s="121">
        <v>3</v>
      </c>
      <c r="G1325" s="121">
        <v>0</v>
      </c>
      <c r="H1325" s="121">
        <v>2</v>
      </c>
      <c r="I1325" s="119"/>
      <c r="J1325" s="119" t="s">
        <v>957</v>
      </c>
      <c r="K1325" s="119"/>
      <c r="L1325" s="119" t="s">
        <v>4516</v>
      </c>
      <c r="M1325" s="119" t="s">
        <v>957</v>
      </c>
      <c r="N1325" s="119"/>
      <c r="O1325" s="119"/>
      <c r="P1325" s="119"/>
      <c r="AF1325" s="27">
        <f t="shared" si="136"/>
        <v>0</v>
      </c>
      <c r="AG1325" s="27">
        <f t="shared" si="137"/>
        <v>0</v>
      </c>
      <c r="AH1325" s="27">
        <f t="shared" si="138"/>
        <v>0</v>
      </c>
      <c r="AI1325" s="27">
        <f t="shared" si="139"/>
        <v>0</v>
      </c>
      <c r="AJ1325" s="27">
        <f t="shared" si="140"/>
        <v>9999</v>
      </c>
      <c r="AK1325" s="27">
        <f t="shared" si="141"/>
        <v>9999</v>
      </c>
      <c r="AL1325" s="27">
        <f t="shared" si="142"/>
        <v>9999</v>
      </c>
      <c r="AM1325" s="27">
        <f t="shared" si="143"/>
        <v>9999</v>
      </c>
    </row>
    <row r="1326" spans="1:39" ht="35.1" customHeight="1">
      <c r="A1326" s="119" t="s">
        <v>1743</v>
      </c>
      <c r="B1326" s="119" t="s">
        <v>5871</v>
      </c>
      <c r="C1326" s="119" t="s">
        <v>1049</v>
      </c>
      <c r="D1326" s="119" t="s">
        <v>14</v>
      </c>
      <c r="E1326" s="119" t="s">
        <v>12</v>
      </c>
      <c r="F1326" s="121">
        <v>4</v>
      </c>
      <c r="G1326" s="121">
        <v>0</v>
      </c>
      <c r="H1326" s="121">
        <v>2</v>
      </c>
      <c r="I1326" s="119"/>
      <c r="J1326" s="119" t="s">
        <v>1049</v>
      </c>
      <c r="K1326" s="119"/>
      <c r="L1326" s="119" t="s">
        <v>4662</v>
      </c>
      <c r="M1326" s="119" t="s">
        <v>1049</v>
      </c>
      <c r="N1326" s="119"/>
      <c r="O1326" s="119"/>
      <c r="P1326" s="119"/>
      <c r="AF1326" s="27">
        <f t="shared" si="136"/>
        <v>0</v>
      </c>
      <c r="AG1326" s="27">
        <f t="shared" si="137"/>
        <v>0</v>
      </c>
      <c r="AH1326" s="27">
        <f t="shared" si="138"/>
        <v>0</v>
      </c>
      <c r="AI1326" s="27">
        <f t="shared" si="139"/>
        <v>0</v>
      </c>
      <c r="AJ1326" s="27">
        <f t="shared" si="140"/>
        <v>9999</v>
      </c>
      <c r="AK1326" s="27">
        <f t="shared" si="141"/>
        <v>9999</v>
      </c>
      <c r="AL1326" s="27">
        <f t="shared" si="142"/>
        <v>9999</v>
      </c>
      <c r="AM1326" s="27">
        <f t="shared" si="143"/>
        <v>9999</v>
      </c>
    </row>
    <row r="1327" spans="1:39" ht="35.1" customHeight="1">
      <c r="A1327" s="119" t="s">
        <v>1743</v>
      </c>
      <c r="B1327" s="119" t="s">
        <v>5872</v>
      </c>
      <c r="C1327" s="119" t="s">
        <v>5873</v>
      </c>
      <c r="D1327" s="119" t="s">
        <v>14</v>
      </c>
      <c r="E1327" s="119" t="s">
        <v>3571</v>
      </c>
      <c r="F1327" s="121">
        <v>5</v>
      </c>
      <c r="G1327" s="121">
        <v>0</v>
      </c>
      <c r="H1327" s="121">
        <v>0</v>
      </c>
      <c r="I1327" s="119"/>
      <c r="J1327" s="119"/>
      <c r="K1327" s="119"/>
      <c r="L1327" s="119"/>
      <c r="M1327" s="119"/>
      <c r="N1327" s="119"/>
      <c r="O1327" s="119"/>
      <c r="P1327" s="119"/>
      <c r="AF1327" s="27">
        <f t="shared" si="136"/>
        <v>0</v>
      </c>
      <c r="AG1327" s="27">
        <f t="shared" si="137"/>
        <v>0</v>
      </c>
      <c r="AH1327" s="27">
        <f t="shared" si="138"/>
        <v>0</v>
      </c>
      <c r="AI1327" s="27">
        <f t="shared" si="139"/>
        <v>0</v>
      </c>
      <c r="AJ1327" s="27">
        <f t="shared" si="140"/>
        <v>9999</v>
      </c>
      <c r="AK1327" s="27">
        <f t="shared" si="141"/>
        <v>9999</v>
      </c>
      <c r="AL1327" s="27">
        <f t="shared" si="142"/>
        <v>9999</v>
      </c>
      <c r="AM1327" s="27">
        <f t="shared" si="143"/>
        <v>9999</v>
      </c>
    </row>
    <row r="1328" spans="1:39" ht="35.1" customHeight="1">
      <c r="A1328" s="119" t="s">
        <v>1753</v>
      </c>
      <c r="B1328" s="119" t="s">
        <v>5874</v>
      </c>
      <c r="C1328" s="119" t="s">
        <v>1279</v>
      </c>
      <c r="D1328" s="119" t="s">
        <v>19</v>
      </c>
      <c r="E1328" s="119" t="s">
        <v>12</v>
      </c>
      <c r="F1328" s="121">
        <v>1</v>
      </c>
      <c r="G1328" s="121">
        <v>3</v>
      </c>
      <c r="H1328" s="121">
        <v>0</v>
      </c>
      <c r="I1328" s="119" t="s">
        <v>1279</v>
      </c>
      <c r="J1328" s="119"/>
      <c r="K1328" s="119" t="s">
        <v>3842</v>
      </c>
      <c r="L1328" s="119"/>
      <c r="M1328" s="119" t="s">
        <v>1279</v>
      </c>
      <c r="N1328" s="119"/>
      <c r="O1328" s="119"/>
      <c r="P1328" s="119"/>
      <c r="AF1328" s="27">
        <f t="shared" si="136"/>
        <v>0</v>
      </c>
      <c r="AG1328" s="27">
        <f t="shared" si="137"/>
        <v>0</v>
      </c>
      <c r="AH1328" s="27">
        <f t="shared" si="138"/>
        <v>0</v>
      </c>
      <c r="AI1328" s="27">
        <f t="shared" si="139"/>
        <v>0</v>
      </c>
      <c r="AJ1328" s="27">
        <f t="shared" si="140"/>
        <v>9999</v>
      </c>
      <c r="AK1328" s="27">
        <f t="shared" si="141"/>
        <v>9999</v>
      </c>
      <c r="AL1328" s="27">
        <f t="shared" si="142"/>
        <v>9999</v>
      </c>
      <c r="AM1328" s="27">
        <f t="shared" si="143"/>
        <v>9999</v>
      </c>
    </row>
    <row r="1329" spans="1:39" ht="35.1" customHeight="1">
      <c r="A1329" s="119" t="s">
        <v>1753</v>
      </c>
      <c r="B1329" s="119" t="s">
        <v>5875</v>
      </c>
      <c r="C1329" s="119" t="s">
        <v>1263</v>
      </c>
      <c r="D1329" s="119" t="s">
        <v>19</v>
      </c>
      <c r="E1329" s="119" t="s">
        <v>12</v>
      </c>
      <c r="F1329" s="121">
        <v>2</v>
      </c>
      <c r="G1329" s="121">
        <v>3</v>
      </c>
      <c r="H1329" s="121">
        <v>0</v>
      </c>
      <c r="I1329" s="119" t="s">
        <v>1263</v>
      </c>
      <c r="J1329" s="119"/>
      <c r="K1329" s="119" t="s">
        <v>4531</v>
      </c>
      <c r="L1329" s="119"/>
      <c r="M1329" s="119" t="s">
        <v>1263</v>
      </c>
      <c r="N1329" s="119"/>
      <c r="O1329" s="119"/>
      <c r="P1329" s="119"/>
      <c r="AF1329" s="27">
        <f t="shared" si="136"/>
        <v>0</v>
      </c>
      <c r="AG1329" s="27">
        <f t="shared" si="137"/>
        <v>0</v>
      </c>
      <c r="AH1329" s="27">
        <f t="shared" si="138"/>
        <v>0</v>
      </c>
      <c r="AI1329" s="27">
        <f t="shared" si="139"/>
        <v>0</v>
      </c>
      <c r="AJ1329" s="27">
        <f t="shared" si="140"/>
        <v>9999</v>
      </c>
      <c r="AK1329" s="27">
        <f t="shared" si="141"/>
        <v>9999</v>
      </c>
      <c r="AL1329" s="27">
        <f t="shared" si="142"/>
        <v>9999</v>
      </c>
      <c r="AM1329" s="27">
        <f t="shared" si="143"/>
        <v>9999</v>
      </c>
    </row>
    <row r="1330" spans="1:39" ht="35.1" customHeight="1">
      <c r="A1330" s="119" t="s">
        <v>1753</v>
      </c>
      <c r="B1330" s="119" t="s">
        <v>5876</v>
      </c>
      <c r="C1330" s="119" t="s">
        <v>1276</v>
      </c>
      <c r="D1330" s="119" t="s">
        <v>19</v>
      </c>
      <c r="E1330" s="119" t="s">
        <v>12</v>
      </c>
      <c r="F1330" s="121">
        <v>3</v>
      </c>
      <c r="G1330" s="121">
        <v>2</v>
      </c>
      <c r="H1330" s="121">
        <v>0</v>
      </c>
      <c r="I1330" s="119" t="s">
        <v>1276</v>
      </c>
      <c r="J1330" s="119"/>
      <c r="K1330" s="119" t="s">
        <v>5877</v>
      </c>
      <c r="L1330" s="119"/>
      <c r="M1330" s="119" t="s">
        <v>1276</v>
      </c>
      <c r="N1330" s="119"/>
      <c r="O1330" s="119"/>
      <c r="P1330" s="119"/>
      <c r="AF1330" s="27">
        <f t="shared" si="136"/>
        <v>0</v>
      </c>
      <c r="AG1330" s="27">
        <f t="shared" si="137"/>
        <v>0</v>
      </c>
      <c r="AH1330" s="27">
        <f t="shared" si="138"/>
        <v>0</v>
      </c>
      <c r="AI1330" s="27">
        <f t="shared" si="139"/>
        <v>0</v>
      </c>
      <c r="AJ1330" s="27">
        <f t="shared" si="140"/>
        <v>9999</v>
      </c>
      <c r="AK1330" s="27">
        <f t="shared" si="141"/>
        <v>9999</v>
      </c>
      <c r="AL1330" s="27">
        <f t="shared" si="142"/>
        <v>9999</v>
      </c>
      <c r="AM1330" s="27">
        <f t="shared" si="143"/>
        <v>9999</v>
      </c>
    </row>
    <row r="1331" spans="1:39" ht="35.1" customHeight="1">
      <c r="A1331" s="119" t="s">
        <v>1753</v>
      </c>
      <c r="B1331" s="119" t="s">
        <v>5878</v>
      </c>
      <c r="C1331" s="119" t="s">
        <v>5879</v>
      </c>
      <c r="D1331" s="119" t="s">
        <v>19</v>
      </c>
      <c r="E1331" s="119" t="s">
        <v>12</v>
      </c>
      <c r="F1331" s="121">
        <v>4</v>
      </c>
      <c r="G1331" s="121">
        <v>2</v>
      </c>
      <c r="H1331" s="121">
        <v>0</v>
      </c>
      <c r="I1331" s="119" t="s">
        <v>5879</v>
      </c>
      <c r="J1331" s="119"/>
      <c r="K1331" s="119" t="s">
        <v>5880</v>
      </c>
      <c r="L1331" s="119"/>
      <c r="M1331" s="119" t="s">
        <v>5879</v>
      </c>
      <c r="N1331" s="119" t="s">
        <v>560</v>
      </c>
      <c r="O1331" s="119" t="s">
        <v>946</v>
      </c>
      <c r="P1331" s="119"/>
      <c r="AF1331" s="27">
        <f t="shared" si="136"/>
        <v>0</v>
      </c>
      <c r="AG1331" s="27">
        <f t="shared" si="137"/>
        <v>0</v>
      </c>
      <c r="AH1331" s="27">
        <f t="shared" si="138"/>
        <v>0</v>
      </c>
      <c r="AI1331" s="27">
        <f t="shared" si="139"/>
        <v>0</v>
      </c>
      <c r="AJ1331" s="27">
        <f t="shared" si="140"/>
        <v>9999</v>
      </c>
      <c r="AK1331" s="27">
        <f t="shared" si="141"/>
        <v>9999</v>
      </c>
      <c r="AL1331" s="27">
        <f t="shared" si="142"/>
        <v>9999</v>
      </c>
      <c r="AM1331" s="27">
        <f t="shared" si="143"/>
        <v>9999</v>
      </c>
    </row>
    <row r="1332" spans="1:39" ht="35.1" customHeight="1">
      <c r="A1332" s="119" t="s">
        <v>1753</v>
      </c>
      <c r="B1332" s="119" t="s">
        <v>5881</v>
      </c>
      <c r="C1332" s="119" t="s">
        <v>5882</v>
      </c>
      <c r="D1332" s="119" t="s">
        <v>19</v>
      </c>
      <c r="E1332" s="119" t="s">
        <v>3571</v>
      </c>
      <c r="F1332" s="121">
        <v>5</v>
      </c>
      <c r="G1332" s="121">
        <v>0</v>
      </c>
      <c r="H1332" s="121">
        <v>0</v>
      </c>
      <c r="I1332" s="119"/>
      <c r="J1332" s="119"/>
      <c r="K1332" s="119"/>
      <c r="L1332" s="119"/>
      <c r="M1332" s="119"/>
      <c r="N1332" s="119"/>
      <c r="O1332" s="119"/>
      <c r="P1332" s="119"/>
      <c r="AF1332" s="27">
        <f t="shared" si="136"/>
        <v>0</v>
      </c>
      <c r="AG1332" s="27">
        <f t="shared" si="137"/>
        <v>0</v>
      </c>
      <c r="AH1332" s="27">
        <f t="shared" si="138"/>
        <v>0</v>
      </c>
      <c r="AI1332" s="27">
        <f t="shared" si="139"/>
        <v>0</v>
      </c>
      <c r="AJ1332" s="27">
        <f t="shared" si="140"/>
        <v>9999</v>
      </c>
      <c r="AK1332" s="27">
        <f t="shared" si="141"/>
        <v>9999</v>
      </c>
      <c r="AL1332" s="27">
        <f t="shared" si="142"/>
        <v>9999</v>
      </c>
      <c r="AM1332" s="27">
        <f t="shared" si="143"/>
        <v>9999</v>
      </c>
    </row>
    <row r="1333" spans="1:39" ht="35.1" customHeight="1">
      <c r="A1333" s="119" t="s">
        <v>1753</v>
      </c>
      <c r="B1333" s="119" t="s">
        <v>5883</v>
      </c>
      <c r="C1333" s="119" t="s">
        <v>1277</v>
      </c>
      <c r="D1333" s="119" t="s">
        <v>14</v>
      </c>
      <c r="E1333" s="119" t="s">
        <v>12</v>
      </c>
      <c r="F1333" s="121">
        <v>1</v>
      </c>
      <c r="G1333" s="121">
        <v>0</v>
      </c>
      <c r="H1333" s="121">
        <v>3</v>
      </c>
      <c r="I1333" s="119"/>
      <c r="J1333" s="119" t="s">
        <v>1277</v>
      </c>
      <c r="K1333" s="119"/>
      <c r="L1333" s="119" t="s">
        <v>5066</v>
      </c>
      <c r="M1333" s="119" t="s">
        <v>1277</v>
      </c>
      <c r="N1333" s="119"/>
      <c r="O1333" s="119"/>
      <c r="P1333" s="119"/>
      <c r="AF1333" s="27">
        <f t="shared" si="136"/>
        <v>0</v>
      </c>
      <c r="AG1333" s="27">
        <f t="shared" si="137"/>
        <v>0</v>
      </c>
      <c r="AH1333" s="27">
        <f t="shared" si="138"/>
        <v>0</v>
      </c>
      <c r="AI1333" s="27">
        <f t="shared" si="139"/>
        <v>0</v>
      </c>
      <c r="AJ1333" s="27">
        <f t="shared" si="140"/>
        <v>9999</v>
      </c>
      <c r="AK1333" s="27">
        <f t="shared" si="141"/>
        <v>9999</v>
      </c>
      <c r="AL1333" s="27">
        <f t="shared" si="142"/>
        <v>9999</v>
      </c>
      <c r="AM1333" s="27">
        <f t="shared" si="143"/>
        <v>9999</v>
      </c>
    </row>
    <row r="1334" spans="1:39" ht="35.1" customHeight="1">
      <c r="A1334" s="119" t="s">
        <v>1753</v>
      </c>
      <c r="B1334" s="119" t="s">
        <v>5884</v>
      </c>
      <c r="C1334" s="119" t="s">
        <v>60</v>
      </c>
      <c r="D1334" s="119" t="s">
        <v>14</v>
      </c>
      <c r="E1334" s="119" t="s">
        <v>12</v>
      </c>
      <c r="F1334" s="121">
        <v>2</v>
      </c>
      <c r="G1334" s="121">
        <v>0</v>
      </c>
      <c r="H1334" s="121">
        <v>3</v>
      </c>
      <c r="I1334" s="119"/>
      <c r="J1334" s="119" t="s">
        <v>60</v>
      </c>
      <c r="K1334" s="119"/>
      <c r="L1334" s="119" t="s">
        <v>3854</v>
      </c>
      <c r="M1334" s="119" t="s">
        <v>60</v>
      </c>
      <c r="N1334" s="119"/>
      <c r="O1334" s="119"/>
      <c r="P1334" s="119"/>
      <c r="AF1334" s="27">
        <f t="shared" si="136"/>
        <v>0</v>
      </c>
      <c r="AG1334" s="27">
        <f t="shared" si="137"/>
        <v>0</v>
      </c>
      <c r="AH1334" s="27">
        <f t="shared" si="138"/>
        <v>0</v>
      </c>
      <c r="AI1334" s="27">
        <f t="shared" si="139"/>
        <v>0</v>
      </c>
      <c r="AJ1334" s="27">
        <f t="shared" si="140"/>
        <v>9999</v>
      </c>
      <c r="AK1334" s="27">
        <f t="shared" si="141"/>
        <v>9999</v>
      </c>
      <c r="AL1334" s="27">
        <f t="shared" si="142"/>
        <v>9999</v>
      </c>
      <c r="AM1334" s="27">
        <f t="shared" si="143"/>
        <v>9999</v>
      </c>
    </row>
    <row r="1335" spans="1:39" ht="35.1" customHeight="1">
      <c r="A1335" s="119" t="s">
        <v>1753</v>
      </c>
      <c r="B1335" s="119" t="s">
        <v>5885</v>
      </c>
      <c r="C1335" s="119" t="s">
        <v>1762</v>
      </c>
      <c r="D1335" s="119" t="s">
        <v>14</v>
      </c>
      <c r="E1335" s="119" t="s">
        <v>12</v>
      </c>
      <c r="F1335" s="121">
        <v>3</v>
      </c>
      <c r="G1335" s="121">
        <v>0</v>
      </c>
      <c r="H1335" s="121">
        <v>2</v>
      </c>
      <c r="I1335" s="119"/>
      <c r="J1335" s="119" t="s">
        <v>1762</v>
      </c>
      <c r="K1335" s="119"/>
      <c r="L1335" s="119" t="s">
        <v>5886</v>
      </c>
      <c r="M1335" s="119" t="s">
        <v>1762</v>
      </c>
      <c r="N1335" s="119"/>
      <c r="O1335" s="119"/>
      <c r="P1335" s="119"/>
      <c r="AF1335" s="27">
        <f t="shared" si="136"/>
        <v>0</v>
      </c>
      <c r="AG1335" s="27">
        <f t="shared" si="137"/>
        <v>0</v>
      </c>
      <c r="AH1335" s="27">
        <f t="shared" si="138"/>
        <v>0</v>
      </c>
      <c r="AI1335" s="27">
        <f t="shared" si="139"/>
        <v>0</v>
      </c>
      <c r="AJ1335" s="27">
        <f t="shared" si="140"/>
        <v>9999</v>
      </c>
      <c r="AK1335" s="27">
        <f t="shared" si="141"/>
        <v>9999</v>
      </c>
      <c r="AL1335" s="27">
        <f t="shared" si="142"/>
        <v>9999</v>
      </c>
      <c r="AM1335" s="27">
        <f t="shared" si="143"/>
        <v>9999</v>
      </c>
    </row>
    <row r="1336" spans="1:39" ht="35.1" customHeight="1">
      <c r="A1336" s="119" t="s">
        <v>1753</v>
      </c>
      <c r="B1336" s="119" t="s">
        <v>5887</v>
      </c>
      <c r="C1336" s="119" t="s">
        <v>1763</v>
      </c>
      <c r="D1336" s="119" t="s">
        <v>14</v>
      </c>
      <c r="E1336" s="119" t="s">
        <v>12</v>
      </c>
      <c r="F1336" s="121">
        <v>4</v>
      </c>
      <c r="G1336" s="121">
        <v>0</v>
      </c>
      <c r="H1336" s="121">
        <v>2</v>
      </c>
      <c r="I1336" s="119"/>
      <c r="J1336" s="119" t="s">
        <v>1763</v>
      </c>
      <c r="K1336" s="119"/>
      <c r="L1336" s="119" t="s">
        <v>5888</v>
      </c>
      <c r="M1336" s="119" t="s">
        <v>1763</v>
      </c>
      <c r="N1336" s="119"/>
      <c r="O1336" s="119"/>
      <c r="P1336" s="119"/>
      <c r="AF1336" s="27">
        <f t="shared" si="136"/>
        <v>0</v>
      </c>
      <c r="AG1336" s="27">
        <f t="shared" si="137"/>
        <v>0</v>
      </c>
      <c r="AH1336" s="27">
        <f t="shared" si="138"/>
        <v>0</v>
      </c>
      <c r="AI1336" s="27">
        <f t="shared" si="139"/>
        <v>0</v>
      </c>
      <c r="AJ1336" s="27">
        <f t="shared" si="140"/>
        <v>9999</v>
      </c>
      <c r="AK1336" s="27">
        <f t="shared" si="141"/>
        <v>9999</v>
      </c>
      <c r="AL1336" s="27">
        <f t="shared" si="142"/>
        <v>9999</v>
      </c>
      <c r="AM1336" s="27">
        <f t="shared" si="143"/>
        <v>9999</v>
      </c>
    </row>
    <row r="1337" spans="1:39" ht="35.1" customHeight="1">
      <c r="A1337" s="119" t="s">
        <v>1753</v>
      </c>
      <c r="B1337" s="119" t="s">
        <v>5889</v>
      </c>
      <c r="C1337" s="119" t="s">
        <v>5890</v>
      </c>
      <c r="D1337" s="119" t="s">
        <v>14</v>
      </c>
      <c r="E1337" s="119" t="s">
        <v>3571</v>
      </c>
      <c r="F1337" s="121">
        <v>5</v>
      </c>
      <c r="G1337" s="121">
        <v>0</v>
      </c>
      <c r="H1337" s="121">
        <v>0</v>
      </c>
      <c r="I1337" s="119"/>
      <c r="J1337" s="119"/>
      <c r="K1337" s="119"/>
      <c r="L1337" s="119"/>
      <c r="M1337" s="119"/>
      <c r="N1337" s="119"/>
      <c r="O1337" s="119"/>
      <c r="P1337" s="119"/>
      <c r="AF1337" s="27">
        <f t="shared" si="136"/>
        <v>0</v>
      </c>
      <c r="AG1337" s="27">
        <f t="shared" si="137"/>
        <v>0</v>
      </c>
      <c r="AH1337" s="27">
        <f t="shared" si="138"/>
        <v>0</v>
      </c>
      <c r="AI1337" s="27">
        <f t="shared" si="139"/>
        <v>0</v>
      </c>
      <c r="AJ1337" s="27">
        <f t="shared" si="140"/>
        <v>9999</v>
      </c>
      <c r="AK1337" s="27">
        <f t="shared" si="141"/>
        <v>9999</v>
      </c>
      <c r="AL1337" s="27">
        <f t="shared" si="142"/>
        <v>9999</v>
      </c>
      <c r="AM1337" s="27">
        <f t="shared" si="143"/>
        <v>9999</v>
      </c>
    </row>
    <row r="1338" spans="1:39" ht="35.1" customHeight="1">
      <c r="A1338" s="119" t="s">
        <v>712</v>
      </c>
      <c r="B1338" s="119" t="s">
        <v>5891</v>
      </c>
      <c r="C1338" s="119" t="s">
        <v>67</v>
      </c>
      <c r="D1338" s="119" t="s">
        <v>19</v>
      </c>
      <c r="E1338" s="119" t="s">
        <v>12</v>
      </c>
      <c r="F1338" s="121">
        <v>1</v>
      </c>
      <c r="G1338" s="121">
        <v>3</v>
      </c>
      <c r="H1338" s="121">
        <v>0</v>
      </c>
      <c r="I1338" s="119" t="s">
        <v>67</v>
      </c>
      <c r="J1338" s="119"/>
      <c r="K1338" s="119" t="s">
        <v>4239</v>
      </c>
      <c r="L1338" s="119"/>
      <c r="M1338" s="119" t="s">
        <v>67</v>
      </c>
      <c r="N1338" s="119"/>
      <c r="O1338" s="119"/>
      <c r="P1338" s="119"/>
      <c r="AF1338" s="27">
        <f t="shared" si="136"/>
        <v>0</v>
      </c>
      <c r="AG1338" s="27">
        <f t="shared" si="137"/>
        <v>0</v>
      </c>
      <c r="AH1338" s="27">
        <f t="shared" si="138"/>
        <v>0</v>
      </c>
      <c r="AI1338" s="27">
        <f t="shared" si="139"/>
        <v>0</v>
      </c>
      <c r="AJ1338" s="27">
        <f t="shared" si="140"/>
        <v>9999</v>
      </c>
      <c r="AK1338" s="27">
        <f t="shared" si="141"/>
        <v>9999</v>
      </c>
      <c r="AL1338" s="27">
        <f t="shared" si="142"/>
        <v>9999</v>
      </c>
      <c r="AM1338" s="27">
        <f t="shared" si="143"/>
        <v>9999</v>
      </c>
    </row>
    <row r="1339" spans="1:39" ht="35.1" customHeight="1">
      <c r="A1339" s="119" t="s">
        <v>712</v>
      </c>
      <c r="B1339" s="119" t="s">
        <v>5892</v>
      </c>
      <c r="C1339" s="119" t="s">
        <v>1516</v>
      </c>
      <c r="D1339" s="119" t="s">
        <v>19</v>
      </c>
      <c r="E1339" s="119" t="s">
        <v>12</v>
      </c>
      <c r="F1339" s="121">
        <v>2</v>
      </c>
      <c r="G1339" s="121">
        <v>3</v>
      </c>
      <c r="H1339" s="121">
        <v>0</v>
      </c>
      <c r="I1339" s="119" t="s">
        <v>1516</v>
      </c>
      <c r="J1339" s="119"/>
      <c r="K1339" s="119" t="s">
        <v>5449</v>
      </c>
      <c r="L1339" s="119"/>
      <c r="M1339" s="119" t="s">
        <v>1516</v>
      </c>
      <c r="N1339" s="119" t="s">
        <v>5450</v>
      </c>
      <c r="O1339" s="119" t="s">
        <v>2585</v>
      </c>
      <c r="P1339" s="119" t="s">
        <v>5451</v>
      </c>
      <c r="AF1339" s="27">
        <f t="shared" si="136"/>
        <v>0</v>
      </c>
      <c r="AG1339" s="27">
        <f t="shared" si="137"/>
        <v>0</v>
      </c>
      <c r="AH1339" s="27">
        <f t="shared" si="138"/>
        <v>0</v>
      </c>
      <c r="AI1339" s="27">
        <f t="shared" si="139"/>
        <v>0</v>
      </c>
      <c r="AJ1339" s="27">
        <f t="shared" si="140"/>
        <v>9999</v>
      </c>
      <c r="AK1339" s="27">
        <f t="shared" si="141"/>
        <v>9999</v>
      </c>
      <c r="AL1339" s="27">
        <f t="shared" si="142"/>
        <v>9999</v>
      </c>
      <c r="AM1339" s="27">
        <f t="shared" si="143"/>
        <v>9999</v>
      </c>
    </row>
    <row r="1340" spans="1:39" ht="35.1" customHeight="1">
      <c r="A1340" s="119" t="s">
        <v>712</v>
      </c>
      <c r="B1340" s="119" t="s">
        <v>5893</v>
      </c>
      <c r="C1340" s="119" t="s">
        <v>1782</v>
      </c>
      <c r="D1340" s="119" t="s">
        <v>19</v>
      </c>
      <c r="E1340" s="119" t="s">
        <v>12</v>
      </c>
      <c r="F1340" s="121">
        <v>3</v>
      </c>
      <c r="G1340" s="121">
        <v>2</v>
      </c>
      <c r="H1340" s="121">
        <v>0</v>
      </c>
      <c r="I1340" s="119" t="s">
        <v>1782</v>
      </c>
      <c r="J1340" s="119"/>
      <c r="K1340" s="119" t="s">
        <v>4926</v>
      </c>
      <c r="L1340" s="119"/>
      <c r="M1340" s="119" t="s">
        <v>1782</v>
      </c>
      <c r="N1340" s="119"/>
      <c r="O1340" s="119"/>
      <c r="P1340" s="119"/>
      <c r="AF1340" s="27">
        <f t="shared" ref="AF1340:AF1403" si="144">IF(AND($A1340=$B$20,$D1340="PRO",$E1340="POS"),IF(SUMPRODUCT(--($M1340:$AE1340&lt;&gt;""),--(((ISNUMBER(SEARCH($M1340:$AE1340,$B$5)))+(ISNUMBER(SEARCH(SUBSTITUTE($M1340:$AE1340," ",""),SUBSTITUTE($B$5," ","")))))&gt;0))&gt;0,$G1340,0),0)</f>
        <v>0</v>
      </c>
      <c r="AG1340" s="27">
        <f t="shared" ref="AG1340:AG1403" si="145">IF(AND($A1340=$B$20,$D1340="PRO",$E1340="POS"),IF(SUMPRODUCT(--($M1340:$AE1340&lt;&gt;""),--(((ISNUMBER(SEARCH($M1340:$AE1340,$B$5&amp;" "&amp;$B$10)))+(ISNUMBER(SEARCH(SUBSTITUTE($M1340:$AE1340," ",""),SUBSTITUTE($B$5&amp;" "&amp;$B$10," ","")))))&gt;0))&gt;0,$G1340,0),0)</f>
        <v>0</v>
      </c>
      <c r="AH1340" s="27">
        <f t="shared" ref="AH1340:AH1403" si="146">IF(AND($A1340=$B$20,$D1340="CFA",$E1340="POS"),IF(SUMPRODUCT(--($M1340:$AE1340&lt;&gt;""),--(((ISNUMBER(SEARCH($M1340:$AE1340,$D$5)))+(ISNUMBER(SEARCH(SUBSTITUTE($M1340:$AE1340," ",""),SUBSTITUTE($D$5," ","")))))&gt;0))&gt;0,$H1340,0),0)</f>
        <v>0</v>
      </c>
      <c r="AI1340" s="27">
        <f t="shared" ref="AI1340:AI1403" si="147">IF(AND($A1340=$B$20,$D1340="CFA",$E1340="POS"),IF(SUMPRODUCT(--($M1340:$AE1340&lt;&gt;""),--(((ISNUMBER(SEARCH($M1340:$AE1340,$D$5&amp;" "&amp;$D$10)))+(ISNUMBER(SEARCH(SUBSTITUTE($M1340:$AE1340," ",""),SUBSTITUTE($D$5&amp;" "&amp;$D$10," ","")))))&gt;0))&gt;0,$H1340,0),0)</f>
        <v>0</v>
      </c>
      <c r="AJ1340" s="27">
        <f t="shared" ref="AJ1340:AJ1403" si="148">IF(AND($A1340=$B$20,$D1340="PRO",$E1340="POS",$AF1340=0),$F1340,9999)</f>
        <v>9999</v>
      </c>
      <c r="AK1340" s="27">
        <f t="shared" ref="AK1340:AK1403" si="149">IF(AND($A1340=$B$20,$D1340="PRO",$E1340="POS",$AG1340=0),$F1340,9999)</f>
        <v>9999</v>
      </c>
      <c r="AL1340" s="27">
        <f t="shared" ref="AL1340:AL1403" si="150">IF(AND($A1340=$B$20,$D1340="CFA",$E1340="POS",$AH1340=0),$F1340,9999)</f>
        <v>9999</v>
      </c>
      <c r="AM1340" s="27">
        <f t="shared" ref="AM1340:AM1403" si="151">IF(AND($A1340=$B$20,$D1340="CFA",$E1340="POS",$AI1340=0),$F1340,9999)</f>
        <v>9999</v>
      </c>
    </row>
    <row r="1341" spans="1:39" ht="35.1" customHeight="1">
      <c r="A1341" s="119" t="s">
        <v>712</v>
      </c>
      <c r="B1341" s="119" t="s">
        <v>5894</v>
      </c>
      <c r="C1341" s="119" t="s">
        <v>4196</v>
      </c>
      <c r="D1341" s="119" t="s">
        <v>19</v>
      </c>
      <c r="E1341" s="119" t="s">
        <v>12</v>
      </c>
      <c r="F1341" s="121">
        <v>4</v>
      </c>
      <c r="G1341" s="121">
        <v>2</v>
      </c>
      <c r="H1341" s="121">
        <v>0</v>
      </c>
      <c r="I1341" s="119" t="s">
        <v>4196</v>
      </c>
      <c r="J1341" s="119"/>
      <c r="K1341" s="119" t="s">
        <v>5895</v>
      </c>
      <c r="L1341" s="119"/>
      <c r="M1341" s="119" t="s">
        <v>4196</v>
      </c>
      <c r="N1341" s="119" t="s">
        <v>4197</v>
      </c>
      <c r="O1341" s="119"/>
      <c r="P1341" s="119"/>
      <c r="AF1341" s="27">
        <f t="shared" si="144"/>
        <v>0</v>
      </c>
      <c r="AG1341" s="27">
        <f t="shared" si="145"/>
        <v>0</v>
      </c>
      <c r="AH1341" s="27">
        <f t="shared" si="146"/>
        <v>0</v>
      </c>
      <c r="AI1341" s="27">
        <f t="shared" si="147"/>
        <v>0</v>
      </c>
      <c r="AJ1341" s="27">
        <f t="shared" si="148"/>
        <v>9999</v>
      </c>
      <c r="AK1341" s="27">
        <f t="shared" si="149"/>
        <v>9999</v>
      </c>
      <c r="AL1341" s="27">
        <f t="shared" si="150"/>
        <v>9999</v>
      </c>
      <c r="AM1341" s="27">
        <f t="shared" si="151"/>
        <v>9999</v>
      </c>
    </row>
    <row r="1342" spans="1:39" ht="35.1" customHeight="1">
      <c r="A1342" s="119" t="s">
        <v>712</v>
      </c>
      <c r="B1342" s="119" t="s">
        <v>5896</v>
      </c>
      <c r="C1342" s="119" t="s">
        <v>5897</v>
      </c>
      <c r="D1342" s="119" t="s">
        <v>19</v>
      </c>
      <c r="E1342" s="119" t="s">
        <v>3571</v>
      </c>
      <c r="F1342" s="121">
        <v>5</v>
      </c>
      <c r="G1342" s="121">
        <v>0</v>
      </c>
      <c r="H1342" s="121">
        <v>0</v>
      </c>
      <c r="I1342" s="119"/>
      <c r="J1342" s="119"/>
      <c r="K1342" s="119"/>
      <c r="L1342" s="119"/>
      <c r="M1342" s="119"/>
      <c r="N1342" s="119"/>
      <c r="O1342" s="119"/>
      <c r="P1342" s="119"/>
      <c r="AF1342" s="27">
        <f t="shared" si="144"/>
        <v>0</v>
      </c>
      <c r="AG1342" s="27">
        <f t="shared" si="145"/>
        <v>0</v>
      </c>
      <c r="AH1342" s="27">
        <f t="shared" si="146"/>
        <v>0</v>
      </c>
      <c r="AI1342" s="27">
        <f t="shared" si="147"/>
        <v>0</v>
      </c>
      <c r="AJ1342" s="27">
        <f t="shared" si="148"/>
        <v>9999</v>
      </c>
      <c r="AK1342" s="27">
        <f t="shared" si="149"/>
        <v>9999</v>
      </c>
      <c r="AL1342" s="27">
        <f t="shared" si="150"/>
        <v>9999</v>
      </c>
      <c r="AM1342" s="27">
        <f t="shared" si="151"/>
        <v>9999</v>
      </c>
    </row>
    <row r="1343" spans="1:39" ht="35.1" customHeight="1">
      <c r="A1343" s="119" t="s">
        <v>712</v>
      </c>
      <c r="B1343" s="119" t="s">
        <v>5898</v>
      </c>
      <c r="C1343" s="119" t="s">
        <v>1772</v>
      </c>
      <c r="D1343" s="119" t="s">
        <v>14</v>
      </c>
      <c r="E1343" s="119" t="s">
        <v>12</v>
      </c>
      <c r="F1343" s="121">
        <v>1</v>
      </c>
      <c r="G1343" s="121">
        <v>0</v>
      </c>
      <c r="H1343" s="121">
        <v>3</v>
      </c>
      <c r="I1343" s="119"/>
      <c r="J1343" s="119" t="s">
        <v>1772</v>
      </c>
      <c r="K1343" s="119"/>
      <c r="L1343" s="119" t="s">
        <v>5899</v>
      </c>
      <c r="M1343" s="119" t="s">
        <v>1772</v>
      </c>
      <c r="N1343" s="119" t="s">
        <v>970</v>
      </c>
      <c r="O1343" s="119" t="s">
        <v>5900</v>
      </c>
      <c r="P1343" s="119"/>
      <c r="AF1343" s="27">
        <f t="shared" si="144"/>
        <v>0</v>
      </c>
      <c r="AG1343" s="27">
        <f t="shared" si="145"/>
        <v>0</v>
      </c>
      <c r="AH1343" s="27">
        <f t="shared" si="146"/>
        <v>0</v>
      </c>
      <c r="AI1343" s="27">
        <f t="shared" si="147"/>
        <v>0</v>
      </c>
      <c r="AJ1343" s="27">
        <f t="shared" si="148"/>
        <v>9999</v>
      </c>
      <c r="AK1343" s="27">
        <f t="shared" si="149"/>
        <v>9999</v>
      </c>
      <c r="AL1343" s="27">
        <f t="shared" si="150"/>
        <v>9999</v>
      </c>
      <c r="AM1343" s="27">
        <f t="shared" si="151"/>
        <v>9999</v>
      </c>
    </row>
    <row r="1344" spans="1:39" ht="35.1" customHeight="1">
      <c r="A1344" s="119" t="s">
        <v>712</v>
      </c>
      <c r="B1344" s="119" t="s">
        <v>5901</v>
      </c>
      <c r="C1344" s="119" t="s">
        <v>562</v>
      </c>
      <c r="D1344" s="119" t="s">
        <v>14</v>
      </c>
      <c r="E1344" s="119" t="s">
        <v>12</v>
      </c>
      <c r="F1344" s="121">
        <v>2</v>
      </c>
      <c r="G1344" s="121">
        <v>0</v>
      </c>
      <c r="H1344" s="121">
        <v>3</v>
      </c>
      <c r="I1344" s="119"/>
      <c r="J1344" s="119" t="s">
        <v>562</v>
      </c>
      <c r="K1344" s="119"/>
      <c r="L1344" s="119" t="s">
        <v>3852</v>
      </c>
      <c r="M1344" s="119" t="s">
        <v>562</v>
      </c>
      <c r="N1344" s="119"/>
      <c r="O1344" s="119"/>
      <c r="P1344" s="119"/>
      <c r="AF1344" s="27">
        <f t="shared" si="144"/>
        <v>0</v>
      </c>
      <c r="AG1344" s="27">
        <f t="shared" si="145"/>
        <v>0</v>
      </c>
      <c r="AH1344" s="27">
        <f t="shared" si="146"/>
        <v>0</v>
      </c>
      <c r="AI1344" s="27">
        <f t="shared" si="147"/>
        <v>0</v>
      </c>
      <c r="AJ1344" s="27">
        <f t="shared" si="148"/>
        <v>9999</v>
      </c>
      <c r="AK1344" s="27">
        <f t="shared" si="149"/>
        <v>9999</v>
      </c>
      <c r="AL1344" s="27">
        <f t="shared" si="150"/>
        <v>9999</v>
      </c>
      <c r="AM1344" s="27">
        <f t="shared" si="151"/>
        <v>9999</v>
      </c>
    </row>
    <row r="1345" spans="1:39" ht="35.1" customHeight="1">
      <c r="A1345" s="119" t="s">
        <v>712</v>
      </c>
      <c r="B1345" s="119" t="s">
        <v>5902</v>
      </c>
      <c r="C1345" s="119" t="s">
        <v>901</v>
      </c>
      <c r="D1345" s="119" t="s">
        <v>14</v>
      </c>
      <c r="E1345" s="119" t="s">
        <v>12</v>
      </c>
      <c r="F1345" s="121">
        <v>3</v>
      </c>
      <c r="G1345" s="121">
        <v>0</v>
      </c>
      <c r="H1345" s="121">
        <v>2</v>
      </c>
      <c r="I1345" s="119"/>
      <c r="J1345" s="119" t="s">
        <v>901</v>
      </c>
      <c r="K1345" s="119"/>
      <c r="L1345" s="119" t="s">
        <v>4420</v>
      </c>
      <c r="M1345" s="119" t="s">
        <v>901</v>
      </c>
      <c r="N1345" s="119"/>
      <c r="O1345" s="119"/>
      <c r="P1345" s="119"/>
      <c r="AF1345" s="27">
        <f t="shared" si="144"/>
        <v>0</v>
      </c>
      <c r="AG1345" s="27">
        <f t="shared" si="145"/>
        <v>0</v>
      </c>
      <c r="AH1345" s="27">
        <f t="shared" si="146"/>
        <v>0</v>
      </c>
      <c r="AI1345" s="27">
        <f t="shared" si="147"/>
        <v>0</v>
      </c>
      <c r="AJ1345" s="27">
        <f t="shared" si="148"/>
        <v>9999</v>
      </c>
      <c r="AK1345" s="27">
        <f t="shared" si="149"/>
        <v>9999</v>
      </c>
      <c r="AL1345" s="27">
        <f t="shared" si="150"/>
        <v>9999</v>
      </c>
      <c r="AM1345" s="27">
        <f t="shared" si="151"/>
        <v>9999</v>
      </c>
    </row>
    <row r="1346" spans="1:39" ht="35.1" customHeight="1">
      <c r="A1346" s="119" t="s">
        <v>712</v>
      </c>
      <c r="B1346" s="119" t="s">
        <v>5903</v>
      </c>
      <c r="C1346" s="119" t="s">
        <v>778</v>
      </c>
      <c r="D1346" s="119" t="s">
        <v>14</v>
      </c>
      <c r="E1346" s="119" t="s">
        <v>12</v>
      </c>
      <c r="F1346" s="121">
        <v>4</v>
      </c>
      <c r="G1346" s="121">
        <v>0</v>
      </c>
      <c r="H1346" s="121">
        <v>2</v>
      </c>
      <c r="I1346" s="119"/>
      <c r="J1346" s="119" t="s">
        <v>778</v>
      </c>
      <c r="K1346" s="119"/>
      <c r="L1346" s="119" t="s">
        <v>4213</v>
      </c>
      <c r="M1346" s="119" t="s">
        <v>778</v>
      </c>
      <c r="N1346" s="119"/>
      <c r="O1346" s="119"/>
      <c r="P1346" s="119"/>
      <c r="AF1346" s="27">
        <f t="shared" si="144"/>
        <v>0</v>
      </c>
      <c r="AG1346" s="27">
        <f t="shared" si="145"/>
        <v>0</v>
      </c>
      <c r="AH1346" s="27">
        <f t="shared" si="146"/>
        <v>0</v>
      </c>
      <c r="AI1346" s="27">
        <f t="shared" si="147"/>
        <v>0</v>
      </c>
      <c r="AJ1346" s="27">
        <f t="shared" si="148"/>
        <v>9999</v>
      </c>
      <c r="AK1346" s="27">
        <f t="shared" si="149"/>
        <v>9999</v>
      </c>
      <c r="AL1346" s="27">
        <f t="shared" si="150"/>
        <v>9999</v>
      </c>
      <c r="AM1346" s="27">
        <f t="shared" si="151"/>
        <v>9999</v>
      </c>
    </row>
    <row r="1347" spans="1:39" ht="35.1" customHeight="1">
      <c r="A1347" s="119" t="s">
        <v>712</v>
      </c>
      <c r="B1347" s="119" t="s">
        <v>5904</v>
      </c>
      <c r="C1347" s="119" t="s">
        <v>5905</v>
      </c>
      <c r="D1347" s="119" t="s">
        <v>14</v>
      </c>
      <c r="E1347" s="119" t="s">
        <v>3571</v>
      </c>
      <c r="F1347" s="121">
        <v>5</v>
      </c>
      <c r="G1347" s="121">
        <v>0</v>
      </c>
      <c r="H1347" s="121">
        <v>0</v>
      </c>
      <c r="I1347" s="119"/>
      <c r="J1347" s="119"/>
      <c r="K1347" s="119"/>
      <c r="L1347" s="119"/>
      <c r="M1347" s="119"/>
      <c r="N1347" s="119"/>
      <c r="O1347" s="119"/>
      <c r="P1347" s="119"/>
      <c r="AF1347" s="27">
        <f t="shared" si="144"/>
        <v>0</v>
      </c>
      <c r="AG1347" s="27">
        <f t="shared" si="145"/>
        <v>0</v>
      </c>
      <c r="AH1347" s="27">
        <f t="shared" si="146"/>
        <v>0</v>
      </c>
      <c r="AI1347" s="27">
        <f t="shared" si="147"/>
        <v>0</v>
      </c>
      <c r="AJ1347" s="27">
        <f t="shared" si="148"/>
        <v>9999</v>
      </c>
      <c r="AK1347" s="27">
        <f t="shared" si="149"/>
        <v>9999</v>
      </c>
      <c r="AL1347" s="27">
        <f t="shared" si="150"/>
        <v>9999</v>
      </c>
      <c r="AM1347" s="27">
        <f t="shared" si="151"/>
        <v>9999</v>
      </c>
    </row>
    <row r="1348" spans="1:39" ht="35.1" customHeight="1">
      <c r="A1348" s="119" t="s">
        <v>1773</v>
      </c>
      <c r="B1348" s="119" t="s">
        <v>5906</v>
      </c>
      <c r="C1348" s="119" t="s">
        <v>1783</v>
      </c>
      <c r="D1348" s="119" t="s">
        <v>19</v>
      </c>
      <c r="E1348" s="119" t="s">
        <v>12</v>
      </c>
      <c r="F1348" s="121">
        <v>1</v>
      </c>
      <c r="G1348" s="121">
        <v>3</v>
      </c>
      <c r="H1348" s="121">
        <v>0</v>
      </c>
      <c r="I1348" s="119" t="s">
        <v>1783</v>
      </c>
      <c r="J1348" s="119"/>
      <c r="K1348" s="119" t="s">
        <v>5907</v>
      </c>
      <c r="L1348" s="119"/>
      <c r="M1348" s="119" t="s">
        <v>1783</v>
      </c>
      <c r="N1348" s="119" t="s">
        <v>2590</v>
      </c>
      <c r="O1348" s="119" t="s">
        <v>5908</v>
      </c>
      <c r="P1348" s="119"/>
      <c r="AF1348" s="27">
        <f t="shared" si="144"/>
        <v>0</v>
      </c>
      <c r="AG1348" s="27">
        <f t="shared" si="145"/>
        <v>0</v>
      </c>
      <c r="AH1348" s="27">
        <f t="shared" si="146"/>
        <v>0</v>
      </c>
      <c r="AI1348" s="27">
        <f t="shared" si="147"/>
        <v>0</v>
      </c>
      <c r="AJ1348" s="27">
        <f t="shared" si="148"/>
        <v>9999</v>
      </c>
      <c r="AK1348" s="27">
        <f t="shared" si="149"/>
        <v>9999</v>
      </c>
      <c r="AL1348" s="27">
        <f t="shared" si="150"/>
        <v>9999</v>
      </c>
      <c r="AM1348" s="27">
        <f t="shared" si="151"/>
        <v>9999</v>
      </c>
    </row>
    <row r="1349" spans="1:39" ht="35.1" customHeight="1">
      <c r="A1349" s="119" t="s">
        <v>1773</v>
      </c>
      <c r="B1349" s="119" t="s">
        <v>5909</v>
      </c>
      <c r="C1349" s="119" t="s">
        <v>1784</v>
      </c>
      <c r="D1349" s="119" t="s">
        <v>19</v>
      </c>
      <c r="E1349" s="119" t="s">
        <v>12</v>
      </c>
      <c r="F1349" s="121">
        <v>2</v>
      </c>
      <c r="G1349" s="121">
        <v>3</v>
      </c>
      <c r="H1349" s="121">
        <v>0</v>
      </c>
      <c r="I1349" s="119" t="s">
        <v>1784</v>
      </c>
      <c r="J1349" s="119"/>
      <c r="K1349" s="119" t="s">
        <v>5910</v>
      </c>
      <c r="L1349" s="119"/>
      <c r="M1349" s="119" t="s">
        <v>1784</v>
      </c>
      <c r="N1349" s="119"/>
      <c r="O1349" s="119"/>
      <c r="P1349" s="119"/>
      <c r="AF1349" s="27">
        <f t="shared" si="144"/>
        <v>0</v>
      </c>
      <c r="AG1349" s="27">
        <f t="shared" si="145"/>
        <v>0</v>
      </c>
      <c r="AH1349" s="27">
        <f t="shared" si="146"/>
        <v>0</v>
      </c>
      <c r="AI1349" s="27">
        <f t="shared" si="147"/>
        <v>0</v>
      </c>
      <c r="AJ1349" s="27">
        <f t="shared" si="148"/>
        <v>9999</v>
      </c>
      <c r="AK1349" s="27">
        <f t="shared" si="149"/>
        <v>9999</v>
      </c>
      <c r="AL1349" s="27">
        <f t="shared" si="150"/>
        <v>9999</v>
      </c>
      <c r="AM1349" s="27">
        <f t="shared" si="151"/>
        <v>9999</v>
      </c>
    </row>
    <row r="1350" spans="1:39" ht="35.1" customHeight="1">
      <c r="A1350" s="119" t="s">
        <v>1773</v>
      </c>
      <c r="B1350" s="119" t="s">
        <v>5911</v>
      </c>
      <c r="C1350" s="119" t="s">
        <v>5912</v>
      </c>
      <c r="D1350" s="119" t="s">
        <v>19</v>
      </c>
      <c r="E1350" s="119" t="s">
        <v>12</v>
      </c>
      <c r="F1350" s="121">
        <v>3</v>
      </c>
      <c r="G1350" s="121">
        <v>2</v>
      </c>
      <c r="H1350" s="121">
        <v>0</v>
      </c>
      <c r="I1350" s="119" t="s">
        <v>5912</v>
      </c>
      <c r="J1350" s="119"/>
      <c r="K1350" s="119" t="s">
        <v>5913</v>
      </c>
      <c r="L1350" s="119"/>
      <c r="M1350" s="119" t="s">
        <v>5912</v>
      </c>
      <c r="N1350" s="119" t="s">
        <v>5914</v>
      </c>
      <c r="O1350" s="119"/>
      <c r="P1350" s="119"/>
      <c r="AF1350" s="27">
        <f t="shared" si="144"/>
        <v>0</v>
      </c>
      <c r="AG1350" s="27">
        <f t="shared" si="145"/>
        <v>0</v>
      </c>
      <c r="AH1350" s="27">
        <f t="shared" si="146"/>
        <v>0</v>
      </c>
      <c r="AI1350" s="27">
        <f t="shared" si="147"/>
        <v>0</v>
      </c>
      <c r="AJ1350" s="27">
        <f t="shared" si="148"/>
        <v>9999</v>
      </c>
      <c r="AK1350" s="27">
        <f t="shared" si="149"/>
        <v>9999</v>
      </c>
      <c r="AL1350" s="27">
        <f t="shared" si="150"/>
        <v>9999</v>
      </c>
      <c r="AM1350" s="27">
        <f t="shared" si="151"/>
        <v>9999</v>
      </c>
    </row>
    <row r="1351" spans="1:39" ht="35.1" customHeight="1">
      <c r="A1351" s="119" t="s">
        <v>1773</v>
      </c>
      <c r="B1351" s="119" t="s">
        <v>5915</v>
      </c>
      <c r="C1351" s="119" t="s">
        <v>5674</v>
      </c>
      <c r="D1351" s="119" t="s">
        <v>19</v>
      </c>
      <c r="E1351" s="119" t="s">
        <v>12</v>
      </c>
      <c r="F1351" s="121">
        <v>4</v>
      </c>
      <c r="G1351" s="121">
        <v>2</v>
      </c>
      <c r="H1351" s="121">
        <v>0</v>
      </c>
      <c r="I1351" s="119" t="s">
        <v>5674</v>
      </c>
      <c r="J1351" s="119"/>
      <c r="K1351" s="119" t="s">
        <v>5675</v>
      </c>
      <c r="L1351" s="119"/>
      <c r="M1351" s="119" t="s">
        <v>5674</v>
      </c>
      <c r="N1351" s="119"/>
      <c r="O1351" s="119"/>
      <c r="P1351" s="119"/>
      <c r="AF1351" s="27">
        <f t="shared" si="144"/>
        <v>0</v>
      </c>
      <c r="AG1351" s="27">
        <f t="shared" si="145"/>
        <v>0</v>
      </c>
      <c r="AH1351" s="27">
        <f t="shared" si="146"/>
        <v>0</v>
      </c>
      <c r="AI1351" s="27">
        <f t="shared" si="147"/>
        <v>0</v>
      </c>
      <c r="AJ1351" s="27">
        <f t="shared" si="148"/>
        <v>9999</v>
      </c>
      <c r="AK1351" s="27">
        <f t="shared" si="149"/>
        <v>9999</v>
      </c>
      <c r="AL1351" s="27">
        <f t="shared" si="150"/>
        <v>9999</v>
      </c>
      <c r="AM1351" s="27">
        <f t="shared" si="151"/>
        <v>9999</v>
      </c>
    </row>
    <row r="1352" spans="1:39" ht="35.1" customHeight="1">
      <c r="A1352" s="119" t="s">
        <v>1773</v>
      </c>
      <c r="B1352" s="119" t="s">
        <v>5916</v>
      </c>
      <c r="C1352" s="119" t="s">
        <v>5917</v>
      </c>
      <c r="D1352" s="119" t="s">
        <v>19</v>
      </c>
      <c r="E1352" s="119" t="s">
        <v>3571</v>
      </c>
      <c r="F1352" s="121">
        <v>5</v>
      </c>
      <c r="G1352" s="121">
        <v>0</v>
      </c>
      <c r="H1352" s="121">
        <v>0</v>
      </c>
      <c r="I1352" s="119"/>
      <c r="J1352" s="119"/>
      <c r="K1352" s="119"/>
      <c r="L1352" s="119"/>
      <c r="M1352" s="119"/>
      <c r="N1352" s="119"/>
      <c r="O1352" s="119"/>
      <c r="P1352" s="119"/>
      <c r="AF1352" s="27">
        <f t="shared" si="144"/>
        <v>0</v>
      </c>
      <c r="AG1352" s="27">
        <f t="shared" si="145"/>
        <v>0</v>
      </c>
      <c r="AH1352" s="27">
        <f t="shared" si="146"/>
        <v>0</v>
      </c>
      <c r="AI1352" s="27">
        <f t="shared" si="147"/>
        <v>0</v>
      </c>
      <c r="AJ1352" s="27">
        <f t="shared" si="148"/>
        <v>9999</v>
      </c>
      <c r="AK1352" s="27">
        <f t="shared" si="149"/>
        <v>9999</v>
      </c>
      <c r="AL1352" s="27">
        <f t="shared" si="150"/>
        <v>9999</v>
      </c>
      <c r="AM1352" s="27">
        <f t="shared" si="151"/>
        <v>9999</v>
      </c>
    </row>
    <row r="1353" spans="1:39" ht="35.1" customHeight="1">
      <c r="A1353" s="119" t="s">
        <v>1773</v>
      </c>
      <c r="B1353" s="119" t="s">
        <v>5918</v>
      </c>
      <c r="C1353" s="119" t="s">
        <v>1782</v>
      </c>
      <c r="D1353" s="119" t="s">
        <v>14</v>
      </c>
      <c r="E1353" s="119" t="s">
        <v>12</v>
      </c>
      <c r="F1353" s="121">
        <v>1</v>
      </c>
      <c r="G1353" s="121">
        <v>0</v>
      </c>
      <c r="H1353" s="121">
        <v>3</v>
      </c>
      <c r="I1353" s="119"/>
      <c r="J1353" s="119" t="s">
        <v>1782</v>
      </c>
      <c r="K1353" s="119"/>
      <c r="L1353" s="119" t="s">
        <v>5919</v>
      </c>
      <c r="M1353" s="119" t="s">
        <v>1782</v>
      </c>
      <c r="N1353" s="119"/>
      <c r="O1353" s="119"/>
      <c r="P1353" s="119"/>
      <c r="AF1353" s="27">
        <f t="shared" si="144"/>
        <v>0</v>
      </c>
      <c r="AG1353" s="27">
        <f t="shared" si="145"/>
        <v>0</v>
      </c>
      <c r="AH1353" s="27">
        <f t="shared" si="146"/>
        <v>0</v>
      </c>
      <c r="AI1353" s="27">
        <f t="shared" si="147"/>
        <v>0</v>
      </c>
      <c r="AJ1353" s="27">
        <f t="shared" si="148"/>
        <v>9999</v>
      </c>
      <c r="AK1353" s="27">
        <f t="shared" si="149"/>
        <v>9999</v>
      </c>
      <c r="AL1353" s="27">
        <f t="shared" si="150"/>
        <v>9999</v>
      </c>
      <c r="AM1353" s="27">
        <f t="shared" si="151"/>
        <v>9999</v>
      </c>
    </row>
    <row r="1354" spans="1:39" ht="35.1" customHeight="1">
      <c r="A1354" s="119" t="s">
        <v>1773</v>
      </c>
      <c r="B1354" s="119" t="s">
        <v>5920</v>
      </c>
      <c r="C1354" s="119" t="s">
        <v>1204</v>
      </c>
      <c r="D1354" s="119" t="s">
        <v>14</v>
      </c>
      <c r="E1354" s="119" t="s">
        <v>12</v>
      </c>
      <c r="F1354" s="121">
        <v>2</v>
      </c>
      <c r="G1354" s="121">
        <v>0</v>
      </c>
      <c r="H1354" s="121">
        <v>3</v>
      </c>
      <c r="I1354" s="119"/>
      <c r="J1354" s="119" t="s">
        <v>1204</v>
      </c>
      <c r="K1354" s="119"/>
      <c r="L1354" s="119" t="s">
        <v>4933</v>
      </c>
      <c r="M1354" s="119" t="s">
        <v>1204</v>
      </c>
      <c r="N1354" s="119"/>
      <c r="O1354" s="119"/>
      <c r="P1354" s="119"/>
      <c r="AF1354" s="27">
        <f t="shared" si="144"/>
        <v>0</v>
      </c>
      <c r="AG1354" s="27">
        <f t="shared" si="145"/>
        <v>0</v>
      </c>
      <c r="AH1354" s="27">
        <f t="shared" si="146"/>
        <v>0</v>
      </c>
      <c r="AI1354" s="27">
        <f t="shared" si="147"/>
        <v>0</v>
      </c>
      <c r="AJ1354" s="27">
        <f t="shared" si="148"/>
        <v>9999</v>
      </c>
      <c r="AK1354" s="27">
        <f t="shared" si="149"/>
        <v>9999</v>
      </c>
      <c r="AL1354" s="27">
        <f t="shared" si="150"/>
        <v>9999</v>
      </c>
      <c r="AM1354" s="27">
        <f t="shared" si="151"/>
        <v>9999</v>
      </c>
    </row>
    <row r="1355" spans="1:39" ht="35.1" customHeight="1">
      <c r="A1355" s="119" t="s">
        <v>1773</v>
      </c>
      <c r="B1355" s="119" t="s">
        <v>5921</v>
      </c>
      <c r="C1355" s="119" t="s">
        <v>13</v>
      </c>
      <c r="D1355" s="119" t="s">
        <v>14</v>
      </c>
      <c r="E1355" s="119" t="s">
        <v>12</v>
      </c>
      <c r="F1355" s="121">
        <v>3</v>
      </c>
      <c r="G1355" s="121">
        <v>0</v>
      </c>
      <c r="H1355" s="121">
        <v>2</v>
      </c>
      <c r="I1355" s="119"/>
      <c r="J1355" s="119" t="s">
        <v>13</v>
      </c>
      <c r="K1355" s="119"/>
      <c r="L1355" s="119" t="s">
        <v>4935</v>
      </c>
      <c r="M1355" s="119" t="s">
        <v>13</v>
      </c>
      <c r="N1355" s="119" t="s">
        <v>4225</v>
      </c>
      <c r="O1355" s="119"/>
      <c r="P1355" s="119"/>
      <c r="AF1355" s="27">
        <f t="shared" si="144"/>
        <v>0</v>
      </c>
      <c r="AG1355" s="27">
        <f t="shared" si="145"/>
        <v>0</v>
      </c>
      <c r="AH1355" s="27">
        <f t="shared" si="146"/>
        <v>0</v>
      </c>
      <c r="AI1355" s="27">
        <f t="shared" si="147"/>
        <v>0</v>
      </c>
      <c r="AJ1355" s="27">
        <f t="shared" si="148"/>
        <v>9999</v>
      </c>
      <c r="AK1355" s="27">
        <f t="shared" si="149"/>
        <v>9999</v>
      </c>
      <c r="AL1355" s="27">
        <f t="shared" si="150"/>
        <v>9999</v>
      </c>
      <c r="AM1355" s="27">
        <f t="shared" si="151"/>
        <v>9999</v>
      </c>
    </row>
    <row r="1356" spans="1:39" ht="35.1" customHeight="1">
      <c r="A1356" s="119" t="s">
        <v>1773</v>
      </c>
      <c r="B1356" s="119" t="s">
        <v>5922</v>
      </c>
      <c r="C1356" s="119" t="s">
        <v>935</v>
      </c>
      <c r="D1356" s="119" t="s">
        <v>14</v>
      </c>
      <c r="E1356" s="119" t="s">
        <v>12</v>
      </c>
      <c r="F1356" s="121">
        <v>4</v>
      </c>
      <c r="G1356" s="121">
        <v>0</v>
      </c>
      <c r="H1356" s="121">
        <v>2</v>
      </c>
      <c r="I1356" s="119"/>
      <c r="J1356" s="119" t="s">
        <v>935</v>
      </c>
      <c r="K1356" s="119"/>
      <c r="L1356" s="119" t="s">
        <v>4480</v>
      </c>
      <c r="M1356" s="119" t="s">
        <v>935</v>
      </c>
      <c r="N1356" s="119" t="s">
        <v>4481</v>
      </c>
      <c r="O1356" s="119"/>
      <c r="P1356" s="119"/>
      <c r="AF1356" s="27">
        <f t="shared" si="144"/>
        <v>0</v>
      </c>
      <c r="AG1356" s="27">
        <f t="shared" si="145"/>
        <v>0</v>
      </c>
      <c r="AH1356" s="27">
        <f t="shared" si="146"/>
        <v>0</v>
      </c>
      <c r="AI1356" s="27">
        <f t="shared" si="147"/>
        <v>0</v>
      </c>
      <c r="AJ1356" s="27">
        <f t="shared" si="148"/>
        <v>9999</v>
      </c>
      <c r="AK1356" s="27">
        <f t="shared" si="149"/>
        <v>9999</v>
      </c>
      <c r="AL1356" s="27">
        <f t="shared" si="150"/>
        <v>9999</v>
      </c>
      <c r="AM1356" s="27">
        <f t="shared" si="151"/>
        <v>9999</v>
      </c>
    </row>
    <row r="1357" spans="1:39" ht="35.1" customHeight="1">
      <c r="A1357" s="119" t="s">
        <v>1773</v>
      </c>
      <c r="B1357" s="119" t="s">
        <v>5923</v>
      </c>
      <c r="C1357" s="119" t="s">
        <v>5924</v>
      </c>
      <c r="D1357" s="119" t="s">
        <v>14</v>
      </c>
      <c r="E1357" s="119" t="s">
        <v>3571</v>
      </c>
      <c r="F1357" s="121">
        <v>5</v>
      </c>
      <c r="G1357" s="121">
        <v>0</v>
      </c>
      <c r="H1357" s="121">
        <v>0</v>
      </c>
      <c r="I1357" s="119"/>
      <c r="J1357" s="119"/>
      <c r="K1357" s="119"/>
      <c r="L1357" s="119"/>
      <c r="M1357" s="119"/>
      <c r="N1357" s="119"/>
      <c r="O1357" s="119"/>
      <c r="P1357" s="119"/>
      <c r="AF1357" s="27">
        <f t="shared" si="144"/>
        <v>0</v>
      </c>
      <c r="AG1357" s="27">
        <f t="shared" si="145"/>
        <v>0</v>
      </c>
      <c r="AH1357" s="27">
        <f t="shared" si="146"/>
        <v>0</v>
      </c>
      <c r="AI1357" s="27">
        <f t="shared" si="147"/>
        <v>0</v>
      </c>
      <c r="AJ1357" s="27">
        <f t="shared" si="148"/>
        <v>9999</v>
      </c>
      <c r="AK1357" s="27">
        <f t="shared" si="149"/>
        <v>9999</v>
      </c>
      <c r="AL1357" s="27">
        <f t="shared" si="150"/>
        <v>9999</v>
      </c>
      <c r="AM1357" s="27">
        <f t="shared" si="151"/>
        <v>9999</v>
      </c>
    </row>
    <row r="1358" spans="1:39" ht="35.1" customHeight="1">
      <c r="A1358" s="119" t="s">
        <v>1785</v>
      </c>
      <c r="B1358" s="119" t="s">
        <v>5925</v>
      </c>
      <c r="C1358" s="119" t="s">
        <v>1796</v>
      </c>
      <c r="D1358" s="119" t="s">
        <v>19</v>
      </c>
      <c r="E1358" s="119" t="s">
        <v>12</v>
      </c>
      <c r="F1358" s="121">
        <v>1</v>
      </c>
      <c r="G1358" s="121">
        <v>3</v>
      </c>
      <c r="H1358" s="121">
        <v>0</v>
      </c>
      <c r="I1358" s="119" t="s">
        <v>1796</v>
      </c>
      <c r="J1358" s="119"/>
      <c r="K1358" s="119" t="s">
        <v>5926</v>
      </c>
      <c r="L1358" s="119"/>
      <c r="M1358" s="119" t="s">
        <v>1796</v>
      </c>
      <c r="N1358" s="119"/>
      <c r="O1358" s="119"/>
      <c r="P1358" s="119"/>
      <c r="AF1358" s="27">
        <f t="shared" si="144"/>
        <v>0</v>
      </c>
      <c r="AG1358" s="27">
        <f t="shared" si="145"/>
        <v>0</v>
      </c>
      <c r="AH1358" s="27">
        <f t="shared" si="146"/>
        <v>0</v>
      </c>
      <c r="AI1358" s="27">
        <f t="shared" si="147"/>
        <v>0</v>
      </c>
      <c r="AJ1358" s="27">
        <f t="shared" si="148"/>
        <v>9999</v>
      </c>
      <c r="AK1358" s="27">
        <f t="shared" si="149"/>
        <v>9999</v>
      </c>
      <c r="AL1358" s="27">
        <f t="shared" si="150"/>
        <v>9999</v>
      </c>
      <c r="AM1358" s="27">
        <f t="shared" si="151"/>
        <v>9999</v>
      </c>
    </row>
    <row r="1359" spans="1:39" ht="35.1" customHeight="1">
      <c r="A1359" s="119" t="s">
        <v>1785</v>
      </c>
      <c r="B1359" s="119" t="s">
        <v>5927</v>
      </c>
      <c r="C1359" s="119" t="s">
        <v>1206</v>
      </c>
      <c r="D1359" s="119" t="s">
        <v>19</v>
      </c>
      <c r="E1359" s="119" t="s">
        <v>12</v>
      </c>
      <c r="F1359" s="121">
        <v>2</v>
      </c>
      <c r="G1359" s="121">
        <v>3</v>
      </c>
      <c r="H1359" s="121">
        <v>0</v>
      </c>
      <c r="I1359" s="119" t="s">
        <v>1206</v>
      </c>
      <c r="J1359" s="119"/>
      <c r="K1359" s="119" t="s">
        <v>4222</v>
      </c>
      <c r="L1359" s="119"/>
      <c r="M1359" s="119" t="s">
        <v>1206</v>
      </c>
      <c r="N1359" s="119"/>
      <c r="O1359" s="119"/>
      <c r="P1359" s="119"/>
      <c r="AF1359" s="27">
        <f t="shared" si="144"/>
        <v>0</v>
      </c>
      <c r="AG1359" s="27">
        <f t="shared" si="145"/>
        <v>0</v>
      </c>
      <c r="AH1359" s="27">
        <f t="shared" si="146"/>
        <v>0</v>
      </c>
      <c r="AI1359" s="27">
        <f t="shared" si="147"/>
        <v>0</v>
      </c>
      <c r="AJ1359" s="27">
        <f t="shared" si="148"/>
        <v>9999</v>
      </c>
      <c r="AK1359" s="27">
        <f t="shared" si="149"/>
        <v>9999</v>
      </c>
      <c r="AL1359" s="27">
        <f t="shared" si="150"/>
        <v>9999</v>
      </c>
      <c r="AM1359" s="27">
        <f t="shared" si="151"/>
        <v>9999</v>
      </c>
    </row>
    <row r="1360" spans="1:39" ht="35.1" customHeight="1">
      <c r="A1360" s="119" t="s">
        <v>1785</v>
      </c>
      <c r="B1360" s="119" t="s">
        <v>5928</v>
      </c>
      <c r="C1360" s="119" t="s">
        <v>56</v>
      </c>
      <c r="D1360" s="119" t="s">
        <v>19</v>
      </c>
      <c r="E1360" s="119" t="s">
        <v>12</v>
      </c>
      <c r="F1360" s="121">
        <v>3</v>
      </c>
      <c r="G1360" s="121">
        <v>2</v>
      </c>
      <c r="H1360" s="121">
        <v>0</v>
      </c>
      <c r="I1360" s="119" t="s">
        <v>56</v>
      </c>
      <c r="J1360" s="119"/>
      <c r="K1360" s="119" t="s">
        <v>5929</v>
      </c>
      <c r="L1360" s="119"/>
      <c r="M1360" s="119" t="s">
        <v>56</v>
      </c>
      <c r="N1360" s="119"/>
      <c r="O1360" s="119"/>
      <c r="P1360" s="119"/>
      <c r="AF1360" s="27">
        <f t="shared" si="144"/>
        <v>0</v>
      </c>
      <c r="AG1360" s="27">
        <f t="shared" si="145"/>
        <v>0</v>
      </c>
      <c r="AH1360" s="27">
        <f t="shared" si="146"/>
        <v>0</v>
      </c>
      <c r="AI1360" s="27">
        <f t="shared" si="147"/>
        <v>0</v>
      </c>
      <c r="AJ1360" s="27">
        <f t="shared" si="148"/>
        <v>9999</v>
      </c>
      <c r="AK1360" s="27">
        <f t="shared" si="149"/>
        <v>9999</v>
      </c>
      <c r="AL1360" s="27">
        <f t="shared" si="150"/>
        <v>9999</v>
      </c>
      <c r="AM1360" s="27">
        <f t="shared" si="151"/>
        <v>9999</v>
      </c>
    </row>
    <row r="1361" spans="1:39" ht="35.1" customHeight="1">
      <c r="A1361" s="119" t="s">
        <v>1785</v>
      </c>
      <c r="B1361" s="119" t="s">
        <v>5930</v>
      </c>
      <c r="C1361" s="119" t="s">
        <v>5931</v>
      </c>
      <c r="D1361" s="119" t="s">
        <v>19</v>
      </c>
      <c r="E1361" s="119" t="s">
        <v>12</v>
      </c>
      <c r="F1361" s="121">
        <v>4</v>
      </c>
      <c r="G1361" s="121">
        <v>2</v>
      </c>
      <c r="H1361" s="121">
        <v>0</v>
      </c>
      <c r="I1361" s="119" t="s">
        <v>5931</v>
      </c>
      <c r="J1361" s="119"/>
      <c r="K1361" s="119" t="s">
        <v>5932</v>
      </c>
      <c r="L1361" s="119"/>
      <c r="M1361" s="119" t="s">
        <v>5931</v>
      </c>
      <c r="N1361" s="119" t="s">
        <v>5933</v>
      </c>
      <c r="O1361" s="119" t="s">
        <v>766</v>
      </c>
      <c r="P1361" s="119" t="s">
        <v>4174</v>
      </c>
      <c r="AF1361" s="27">
        <f t="shared" si="144"/>
        <v>0</v>
      </c>
      <c r="AG1361" s="27">
        <f t="shared" si="145"/>
        <v>0</v>
      </c>
      <c r="AH1361" s="27">
        <f t="shared" si="146"/>
        <v>0</v>
      </c>
      <c r="AI1361" s="27">
        <f t="shared" si="147"/>
        <v>0</v>
      </c>
      <c r="AJ1361" s="27">
        <f t="shared" si="148"/>
        <v>9999</v>
      </c>
      <c r="AK1361" s="27">
        <f t="shared" si="149"/>
        <v>9999</v>
      </c>
      <c r="AL1361" s="27">
        <f t="shared" si="150"/>
        <v>9999</v>
      </c>
      <c r="AM1361" s="27">
        <f t="shared" si="151"/>
        <v>9999</v>
      </c>
    </row>
    <row r="1362" spans="1:39" ht="35.1" customHeight="1">
      <c r="A1362" s="119" t="s">
        <v>1785</v>
      </c>
      <c r="B1362" s="119" t="s">
        <v>5934</v>
      </c>
      <c r="C1362" s="119" t="s">
        <v>5935</v>
      </c>
      <c r="D1362" s="119" t="s">
        <v>19</v>
      </c>
      <c r="E1362" s="119" t="s">
        <v>3571</v>
      </c>
      <c r="F1362" s="121">
        <v>5</v>
      </c>
      <c r="G1362" s="121">
        <v>0</v>
      </c>
      <c r="H1362" s="121">
        <v>0</v>
      </c>
      <c r="I1362" s="119"/>
      <c r="J1362" s="119"/>
      <c r="K1362" s="119"/>
      <c r="L1362" s="119"/>
      <c r="M1362" s="119"/>
      <c r="N1362" s="119"/>
      <c r="O1362" s="119"/>
      <c r="P1362" s="119"/>
      <c r="AF1362" s="27">
        <f t="shared" si="144"/>
        <v>0</v>
      </c>
      <c r="AG1362" s="27">
        <f t="shared" si="145"/>
        <v>0</v>
      </c>
      <c r="AH1362" s="27">
        <f t="shared" si="146"/>
        <v>0</v>
      </c>
      <c r="AI1362" s="27">
        <f t="shared" si="147"/>
        <v>0</v>
      </c>
      <c r="AJ1362" s="27">
        <f t="shared" si="148"/>
        <v>9999</v>
      </c>
      <c r="AK1362" s="27">
        <f t="shared" si="149"/>
        <v>9999</v>
      </c>
      <c r="AL1362" s="27">
        <f t="shared" si="150"/>
        <v>9999</v>
      </c>
      <c r="AM1362" s="27">
        <f t="shared" si="151"/>
        <v>9999</v>
      </c>
    </row>
    <row r="1363" spans="1:39" ht="35.1" customHeight="1">
      <c r="A1363" s="119" t="s">
        <v>1785</v>
      </c>
      <c r="B1363" s="119" t="s">
        <v>5936</v>
      </c>
      <c r="C1363" s="119" t="s">
        <v>1794</v>
      </c>
      <c r="D1363" s="119" t="s">
        <v>14</v>
      </c>
      <c r="E1363" s="119" t="s">
        <v>12</v>
      </c>
      <c r="F1363" s="121">
        <v>1</v>
      </c>
      <c r="G1363" s="121">
        <v>0</v>
      </c>
      <c r="H1363" s="121">
        <v>3</v>
      </c>
      <c r="I1363" s="119"/>
      <c r="J1363" s="119" t="s">
        <v>1794</v>
      </c>
      <c r="K1363" s="119"/>
      <c r="L1363" s="119" t="s">
        <v>5937</v>
      </c>
      <c r="M1363" s="119" t="s">
        <v>1794</v>
      </c>
      <c r="N1363" s="119" t="s">
        <v>5938</v>
      </c>
      <c r="O1363" s="119" t="s">
        <v>5939</v>
      </c>
      <c r="P1363" s="119"/>
      <c r="AF1363" s="27">
        <f t="shared" si="144"/>
        <v>0</v>
      </c>
      <c r="AG1363" s="27">
        <f t="shared" si="145"/>
        <v>0</v>
      </c>
      <c r="AH1363" s="27">
        <f t="shared" si="146"/>
        <v>0</v>
      </c>
      <c r="AI1363" s="27">
        <f t="shared" si="147"/>
        <v>0</v>
      </c>
      <c r="AJ1363" s="27">
        <f t="shared" si="148"/>
        <v>9999</v>
      </c>
      <c r="AK1363" s="27">
        <f t="shared" si="149"/>
        <v>9999</v>
      </c>
      <c r="AL1363" s="27">
        <f t="shared" si="150"/>
        <v>9999</v>
      </c>
      <c r="AM1363" s="27">
        <f t="shared" si="151"/>
        <v>9999</v>
      </c>
    </row>
    <row r="1364" spans="1:39" ht="35.1" customHeight="1">
      <c r="A1364" s="119" t="s">
        <v>1785</v>
      </c>
      <c r="B1364" s="119" t="s">
        <v>5940</v>
      </c>
      <c r="C1364" s="119" t="s">
        <v>901</v>
      </c>
      <c r="D1364" s="119" t="s">
        <v>14</v>
      </c>
      <c r="E1364" s="119" t="s">
        <v>12</v>
      </c>
      <c r="F1364" s="121">
        <v>2</v>
      </c>
      <c r="G1364" s="121">
        <v>0</v>
      </c>
      <c r="H1364" s="121">
        <v>3</v>
      </c>
      <c r="I1364" s="119"/>
      <c r="J1364" s="119" t="s">
        <v>901</v>
      </c>
      <c r="K1364" s="119"/>
      <c r="L1364" s="119" t="s">
        <v>4420</v>
      </c>
      <c r="M1364" s="119" t="s">
        <v>901</v>
      </c>
      <c r="N1364" s="119"/>
      <c r="O1364" s="119"/>
      <c r="P1364" s="119"/>
      <c r="AF1364" s="27">
        <f t="shared" si="144"/>
        <v>0</v>
      </c>
      <c r="AG1364" s="27">
        <f t="shared" si="145"/>
        <v>0</v>
      </c>
      <c r="AH1364" s="27">
        <f t="shared" si="146"/>
        <v>0</v>
      </c>
      <c r="AI1364" s="27">
        <f t="shared" si="147"/>
        <v>0</v>
      </c>
      <c r="AJ1364" s="27">
        <f t="shared" si="148"/>
        <v>9999</v>
      </c>
      <c r="AK1364" s="27">
        <f t="shared" si="149"/>
        <v>9999</v>
      </c>
      <c r="AL1364" s="27">
        <f t="shared" si="150"/>
        <v>9999</v>
      </c>
      <c r="AM1364" s="27">
        <f t="shared" si="151"/>
        <v>9999</v>
      </c>
    </row>
    <row r="1365" spans="1:39" ht="35.1" customHeight="1">
      <c r="A1365" s="119" t="s">
        <v>1785</v>
      </c>
      <c r="B1365" s="119" t="s">
        <v>5941</v>
      </c>
      <c r="C1365" s="119" t="s">
        <v>1795</v>
      </c>
      <c r="D1365" s="119" t="s">
        <v>14</v>
      </c>
      <c r="E1365" s="119" t="s">
        <v>12</v>
      </c>
      <c r="F1365" s="121">
        <v>3</v>
      </c>
      <c r="G1365" s="121">
        <v>0</v>
      </c>
      <c r="H1365" s="121">
        <v>2</v>
      </c>
      <c r="I1365" s="119"/>
      <c r="J1365" s="119" t="s">
        <v>1795</v>
      </c>
      <c r="K1365" s="119"/>
      <c r="L1365" s="119" t="s">
        <v>5942</v>
      </c>
      <c r="M1365" s="119" t="s">
        <v>1795</v>
      </c>
      <c r="N1365" s="119" t="s">
        <v>5943</v>
      </c>
      <c r="O1365" s="119" t="s">
        <v>2591</v>
      </c>
      <c r="P1365" s="119" t="s">
        <v>13</v>
      </c>
      <c r="AF1365" s="27">
        <f t="shared" si="144"/>
        <v>0</v>
      </c>
      <c r="AG1365" s="27">
        <f t="shared" si="145"/>
        <v>0</v>
      </c>
      <c r="AH1365" s="27">
        <f t="shared" si="146"/>
        <v>0</v>
      </c>
      <c r="AI1365" s="27">
        <f t="shared" si="147"/>
        <v>0</v>
      </c>
      <c r="AJ1365" s="27">
        <f t="shared" si="148"/>
        <v>9999</v>
      </c>
      <c r="AK1365" s="27">
        <f t="shared" si="149"/>
        <v>9999</v>
      </c>
      <c r="AL1365" s="27">
        <f t="shared" si="150"/>
        <v>9999</v>
      </c>
      <c r="AM1365" s="27">
        <f t="shared" si="151"/>
        <v>9999</v>
      </c>
    </row>
    <row r="1366" spans="1:39" ht="35.1" customHeight="1">
      <c r="A1366" s="119" t="s">
        <v>1785</v>
      </c>
      <c r="B1366" s="119" t="s">
        <v>5944</v>
      </c>
      <c r="C1366" s="119" t="s">
        <v>957</v>
      </c>
      <c r="D1366" s="119" t="s">
        <v>14</v>
      </c>
      <c r="E1366" s="119" t="s">
        <v>12</v>
      </c>
      <c r="F1366" s="121">
        <v>4</v>
      </c>
      <c r="G1366" s="121">
        <v>0</v>
      </c>
      <c r="H1366" s="121">
        <v>2</v>
      </c>
      <c r="I1366" s="119"/>
      <c r="J1366" s="119" t="s">
        <v>957</v>
      </c>
      <c r="K1366" s="119"/>
      <c r="L1366" s="119" t="s">
        <v>4516</v>
      </c>
      <c r="M1366" s="119" t="s">
        <v>957</v>
      </c>
      <c r="N1366" s="119"/>
      <c r="O1366" s="119"/>
      <c r="P1366" s="119"/>
      <c r="AF1366" s="27">
        <f t="shared" si="144"/>
        <v>0</v>
      </c>
      <c r="AG1366" s="27">
        <f t="shared" si="145"/>
        <v>0</v>
      </c>
      <c r="AH1366" s="27">
        <f t="shared" si="146"/>
        <v>0</v>
      </c>
      <c r="AI1366" s="27">
        <f t="shared" si="147"/>
        <v>0</v>
      </c>
      <c r="AJ1366" s="27">
        <f t="shared" si="148"/>
        <v>9999</v>
      </c>
      <c r="AK1366" s="27">
        <f t="shared" si="149"/>
        <v>9999</v>
      </c>
      <c r="AL1366" s="27">
        <f t="shared" si="150"/>
        <v>9999</v>
      </c>
      <c r="AM1366" s="27">
        <f t="shared" si="151"/>
        <v>9999</v>
      </c>
    </row>
    <row r="1367" spans="1:39" ht="35.1" customHeight="1">
      <c r="A1367" s="119" t="s">
        <v>1785</v>
      </c>
      <c r="B1367" s="119" t="s">
        <v>5945</v>
      </c>
      <c r="C1367" s="119" t="s">
        <v>5946</v>
      </c>
      <c r="D1367" s="119" t="s">
        <v>14</v>
      </c>
      <c r="E1367" s="119" t="s">
        <v>3571</v>
      </c>
      <c r="F1367" s="121">
        <v>5</v>
      </c>
      <c r="G1367" s="121">
        <v>0</v>
      </c>
      <c r="H1367" s="121">
        <v>0</v>
      </c>
      <c r="I1367" s="119"/>
      <c r="J1367" s="119"/>
      <c r="K1367" s="119"/>
      <c r="L1367" s="119"/>
      <c r="M1367" s="119"/>
      <c r="N1367" s="119"/>
      <c r="O1367" s="119"/>
      <c r="P1367" s="119"/>
      <c r="AF1367" s="27">
        <f t="shared" si="144"/>
        <v>0</v>
      </c>
      <c r="AG1367" s="27">
        <f t="shared" si="145"/>
        <v>0</v>
      </c>
      <c r="AH1367" s="27">
        <f t="shared" si="146"/>
        <v>0</v>
      </c>
      <c r="AI1367" s="27">
        <f t="shared" si="147"/>
        <v>0</v>
      </c>
      <c r="AJ1367" s="27">
        <f t="shared" si="148"/>
        <v>9999</v>
      </c>
      <c r="AK1367" s="27">
        <f t="shared" si="149"/>
        <v>9999</v>
      </c>
      <c r="AL1367" s="27">
        <f t="shared" si="150"/>
        <v>9999</v>
      </c>
      <c r="AM1367" s="27">
        <f t="shared" si="151"/>
        <v>9999</v>
      </c>
    </row>
    <row r="1368" spans="1:39" ht="35.1" customHeight="1">
      <c r="A1368" s="119" t="s">
        <v>1797</v>
      </c>
      <c r="B1368" s="119" t="s">
        <v>5947</v>
      </c>
      <c r="C1368" s="119" t="s">
        <v>1426</v>
      </c>
      <c r="D1368" s="119" t="s">
        <v>19</v>
      </c>
      <c r="E1368" s="119" t="s">
        <v>12</v>
      </c>
      <c r="F1368" s="121">
        <v>1</v>
      </c>
      <c r="G1368" s="121">
        <v>3</v>
      </c>
      <c r="H1368" s="121">
        <v>0</v>
      </c>
      <c r="I1368" s="119" t="s">
        <v>1426</v>
      </c>
      <c r="J1368" s="119"/>
      <c r="K1368" s="119" t="s">
        <v>5301</v>
      </c>
      <c r="L1368" s="119"/>
      <c r="M1368" s="119" t="s">
        <v>1426</v>
      </c>
      <c r="N1368" s="119"/>
      <c r="O1368" s="119"/>
      <c r="P1368" s="119"/>
      <c r="AF1368" s="27">
        <f t="shared" si="144"/>
        <v>0</v>
      </c>
      <c r="AG1368" s="27">
        <f t="shared" si="145"/>
        <v>0</v>
      </c>
      <c r="AH1368" s="27">
        <f t="shared" si="146"/>
        <v>0</v>
      </c>
      <c r="AI1368" s="27">
        <f t="shared" si="147"/>
        <v>0</v>
      </c>
      <c r="AJ1368" s="27">
        <f t="shared" si="148"/>
        <v>9999</v>
      </c>
      <c r="AK1368" s="27">
        <f t="shared" si="149"/>
        <v>9999</v>
      </c>
      <c r="AL1368" s="27">
        <f t="shared" si="150"/>
        <v>9999</v>
      </c>
      <c r="AM1368" s="27">
        <f t="shared" si="151"/>
        <v>9999</v>
      </c>
    </row>
    <row r="1369" spans="1:39" ht="35.1" customHeight="1">
      <c r="A1369" s="119" t="s">
        <v>1797</v>
      </c>
      <c r="B1369" s="119" t="s">
        <v>5948</v>
      </c>
      <c r="C1369" s="119" t="s">
        <v>1806</v>
      </c>
      <c r="D1369" s="119" t="s">
        <v>19</v>
      </c>
      <c r="E1369" s="119" t="s">
        <v>12</v>
      </c>
      <c r="F1369" s="121">
        <v>2</v>
      </c>
      <c r="G1369" s="121">
        <v>3</v>
      </c>
      <c r="H1369" s="121">
        <v>0</v>
      </c>
      <c r="I1369" s="119" t="s">
        <v>1806</v>
      </c>
      <c r="J1369" s="119"/>
      <c r="K1369" s="119" t="s">
        <v>5949</v>
      </c>
      <c r="L1369" s="119"/>
      <c r="M1369" s="119" t="s">
        <v>1806</v>
      </c>
      <c r="N1369" s="119" t="s">
        <v>5950</v>
      </c>
      <c r="O1369" s="119"/>
      <c r="P1369" s="119"/>
      <c r="AF1369" s="27">
        <f t="shared" si="144"/>
        <v>0</v>
      </c>
      <c r="AG1369" s="27">
        <f t="shared" si="145"/>
        <v>0</v>
      </c>
      <c r="AH1369" s="27">
        <f t="shared" si="146"/>
        <v>0</v>
      </c>
      <c r="AI1369" s="27">
        <f t="shared" si="147"/>
        <v>0</v>
      </c>
      <c r="AJ1369" s="27">
        <f t="shared" si="148"/>
        <v>9999</v>
      </c>
      <c r="AK1369" s="27">
        <f t="shared" si="149"/>
        <v>9999</v>
      </c>
      <c r="AL1369" s="27">
        <f t="shared" si="150"/>
        <v>9999</v>
      </c>
      <c r="AM1369" s="27">
        <f t="shared" si="151"/>
        <v>9999</v>
      </c>
    </row>
    <row r="1370" spans="1:39" ht="35.1" customHeight="1">
      <c r="A1370" s="119" t="s">
        <v>1797</v>
      </c>
      <c r="B1370" s="119" t="s">
        <v>5951</v>
      </c>
      <c r="C1370" s="119" t="s">
        <v>914</v>
      </c>
      <c r="D1370" s="119" t="s">
        <v>19</v>
      </c>
      <c r="E1370" s="119" t="s">
        <v>12</v>
      </c>
      <c r="F1370" s="121">
        <v>3</v>
      </c>
      <c r="G1370" s="121">
        <v>2</v>
      </c>
      <c r="H1370" s="121">
        <v>0</v>
      </c>
      <c r="I1370" s="119" t="s">
        <v>914</v>
      </c>
      <c r="J1370" s="119"/>
      <c r="K1370" s="119" t="s">
        <v>4111</v>
      </c>
      <c r="L1370" s="119"/>
      <c r="M1370" s="119" t="s">
        <v>914</v>
      </c>
      <c r="N1370" s="119"/>
      <c r="O1370" s="119"/>
      <c r="P1370" s="119"/>
      <c r="AF1370" s="27">
        <f t="shared" si="144"/>
        <v>0</v>
      </c>
      <c r="AG1370" s="27">
        <f t="shared" si="145"/>
        <v>0</v>
      </c>
      <c r="AH1370" s="27">
        <f t="shared" si="146"/>
        <v>0</v>
      </c>
      <c r="AI1370" s="27">
        <f t="shared" si="147"/>
        <v>0</v>
      </c>
      <c r="AJ1370" s="27">
        <f t="shared" si="148"/>
        <v>9999</v>
      </c>
      <c r="AK1370" s="27">
        <f t="shared" si="149"/>
        <v>9999</v>
      </c>
      <c r="AL1370" s="27">
        <f t="shared" si="150"/>
        <v>9999</v>
      </c>
      <c r="AM1370" s="27">
        <f t="shared" si="151"/>
        <v>9999</v>
      </c>
    </row>
    <row r="1371" spans="1:39" ht="35.1" customHeight="1">
      <c r="A1371" s="119" t="s">
        <v>1797</v>
      </c>
      <c r="B1371" s="119" t="s">
        <v>5952</v>
      </c>
      <c r="C1371" s="119" t="s">
        <v>723</v>
      </c>
      <c r="D1371" s="119" t="s">
        <v>19</v>
      </c>
      <c r="E1371" s="119" t="s">
        <v>12</v>
      </c>
      <c r="F1371" s="121">
        <v>4</v>
      </c>
      <c r="G1371" s="121">
        <v>2</v>
      </c>
      <c r="H1371" s="121">
        <v>0</v>
      </c>
      <c r="I1371" s="119" t="s">
        <v>723</v>
      </c>
      <c r="J1371" s="119"/>
      <c r="K1371" s="119" t="s">
        <v>5953</v>
      </c>
      <c r="L1371" s="119"/>
      <c r="M1371" s="119" t="s">
        <v>723</v>
      </c>
      <c r="N1371" s="119"/>
      <c r="O1371" s="119"/>
      <c r="P1371" s="119"/>
      <c r="AF1371" s="27">
        <f t="shared" si="144"/>
        <v>0</v>
      </c>
      <c r="AG1371" s="27">
        <f t="shared" si="145"/>
        <v>0</v>
      </c>
      <c r="AH1371" s="27">
        <f t="shared" si="146"/>
        <v>0</v>
      </c>
      <c r="AI1371" s="27">
        <f t="shared" si="147"/>
        <v>0</v>
      </c>
      <c r="AJ1371" s="27">
        <f t="shared" si="148"/>
        <v>9999</v>
      </c>
      <c r="AK1371" s="27">
        <f t="shared" si="149"/>
        <v>9999</v>
      </c>
      <c r="AL1371" s="27">
        <f t="shared" si="150"/>
        <v>9999</v>
      </c>
      <c r="AM1371" s="27">
        <f t="shared" si="151"/>
        <v>9999</v>
      </c>
    </row>
    <row r="1372" spans="1:39" ht="35.1" customHeight="1">
      <c r="A1372" s="119" t="s">
        <v>1797</v>
      </c>
      <c r="B1372" s="119" t="s">
        <v>5954</v>
      </c>
      <c r="C1372" s="119" t="s">
        <v>5955</v>
      </c>
      <c r="D1372" s="119" t="s">
        <v>19</v>
      </c>
      <c r="E1372" s="119" t="s">
        <v>3571</v>
      </c>
      <c r="F1372" s="121">
        <v>5</v>
      </c>
      <c r="G1372" s="121">
        <v>0</v>
      </c>
      <c r="H1372" s="121">
        <v>0</v>
      </c>
      <c r="I1372" s="119"/>
      <c r="J1372" s="119"/>
      <c r="K1372" s="119"/>
      <c r="L1372" s="119"/>
      <c r="M1372" s="119"/>
      <c r="N1372" s="119"/>
      <c r="O1372" s="119"/>
      <c r="P1372" s="119"/>
      <c r="AF1372" s="27">
        <f t="shared" si="144"/>
        <v>0</v>
      </c>
      <c r="AG1372" s="27">
        <f t="shared" si="145"/>
        <v>0</v>
      </c>
      <c r="AH1372" s="27">
        <f t="shared" si="146"/>
        <v>0</v>
      </c>
      <c r="AI1372" s="27">
        <f t="shared" si="147"/>
        <v>0</v>
      </c>
      <c r="AJ1372" s="27">
        <f t="shared" si="148"/>
        <v>9999</v>
      </c>
      <c r="AK1372" s="27">
        <f t="shared" si="149"/>
        <v>9999</v>
      </c>
      <c r="AL1372" s="27">
        <f t="shared" si="150"/>
        <v>9999</v>
      </c>
      <c r="AM1372" s="27">
        <f t="shared" si="151"/>
        <v>9999</v>
      </c>
    </row>
    <row r="1373" spans="1:39" ht="35.1" customHeight="1">
      <c r="A1373" s="119" t="s">
        <v>1797</v>
      </c>
      <c r="B1373" s="119" t="s">
        <v>5956</v>
      </c>
      <c r="C1373" s="119" t="s">
        <v>46</v>
      </c>
      <c r="D1373" s="119" t="s">
        <v>14</v>
      </c>
      <c r="E1373" s="119" t="s">
        <v>12</v>
      </c>
      <c r="F1373" s="121">
        <v>1</v>
      </c>
      <c r="G1373" s="121">
        <v>0</v>
      </c>
      <c r="H1373" s="121">
        <v>3</v>
      </c>
      <c r="I1373" s="119"/>
      <c r="J1373" s="119" t="s">
        <v>46</v>
      </c>
      <c r="K1373" s="119"/>
      <c r="L1373" s="119" t="s">
        <v>5957</v>
      </c>
      <c r="M1373" s="119" t="s">
        <v>46</v>
      </c>
      <c r="N1373" s="119" t="s">
        <v>5938</v>
      </c>
      <c r="O1373" s="119" t="s">
        <v>5958</v>
      </c>
      <c r="P1373" s="119"/>
      <c r="AF1373" s="27">
        <f t="shared" si="144"/>
        <v>0</v>
      </c>
      <c r="AG1373" s="27">
        <f t="shared" si="145"/>
        <v>0</v>
      </c>
      <c r="AH1373" s="27">
        <f t="shared" si="146"/>
        <v>0</v>
      </c>
      <c r="AI1373" s="27">
        <f t="shared" si="147"/>
        <v>0</v>
      </c>
      <c r="AJ1373" s="27">
        <f t="shared" si="148"/>
        <v>9999</v>
      </c>
      <c r="AK1373" s="27">
        <f t="shared" si="149"/>
        <v>9999</v>
      </c>
      <c r="AL1373" s="27">
        <f t="shared" si="150"/>
        <v>9999</v>
      </c>
      <c r="AM1373" s="27">
        <f t="shared" si="151"/>
        <v>9999</v>
      </c>
    </row>
    <row r="1374" spans="1:39" ht="35.1" customHeight="1">
      <c r="A1374" s="119" t="s">
        <v>1797</v>
      </c>
      <c r="B1374" s="119" t="s">
        <v>5959</v>
      </c>
      <c r="C1374" s="119" t="s">
        <v>13</v>
      </c>
      <c r="D1374" s="119" t="s">
        <v>14</v>
      </c>
      <c r="E1374" s="119" t="s">
        <v>12</v>
      </c>
      <c r="F1374" s="121">
        <v>2</v>
      </c>
      <c r="G1374" s="121">
        <v>0</v>
      </c>
      <c r="H1374" s="121">
        <v>3</v>
      </c>
      <c r="I1374" s="119"/>
      <c r="J1374" s="119" t="s">
        <v>13</v>
      </c>
      <c r="K1374" s="119"/>
      <c r="L1374" s="119" t="s">
        <v>4935</v>
      </c>
      <c r="M1374" s="119" t="s">
        <v>13</v>
      </c>
      <c r="N1374" s="119" t="s">
        <v>4225</v>
      </c>
      <c r="O1374" s="119"/>
      <c r="P1374" s="119"/>
      <c r="AF1374" s="27">
        <f t="shared" si="144"/>
        <v>0</v>
      </c>
      <c r="AG1374" s="27">
        <f t="shared" si="145"/>
        <v>0</v>
      </c>
      <c r="AH1374" s="27">
        <f t="shared" si="146"/>
        <v>0</v>
      </c>
      <c r="AI1374" s="27">
        <f t="shared" si="147"/>
        <v>0</v>
      </c>
      <c r="AJ1374" s="27">
        <f t="shared" si="148"/>
        <v>9999</v>
      </c>
      <c r="AK1374" s="27">
        <f t="shared" si="149"/>
        <v>9999</v>
      </c>
      <c r="AL1374" s="27">
        <f t="shared" si="150"/>
        <v>9999</v>
      </c>
      <c r="AM1374" s="27">
        <f t="shared" si="151"/>
        <v>9999</v>
      </c>
    </row>
    <row r="1375" spans="1:39" ht="35.1" customHeight="1">
      <c r="A1375" s="119" t="s">
        <v>1797</v>
      </c>
      <c r="B1375" s="119" t="s">
        <v>5960</v>
      </c>
      <c r="C1375" s="119" t="s">
        <v>1009</v>
      </c>
      <c r="D1375" s="119" t="s">
        <v>14</v>
      </c>
      <c r="E1375" s="119" t="s">
        <v>12</v>
      </c>
      <c r="F1375" s="121">
        <v>3</v>
      </c>
      <c r="G1375" s="121">
        <v>0</v>
      </c>
      <c r="H1375" s="121">
        <v>2</v>
      </c>
      <c r="I1375" s="119"/>
      <c r="J1375" s="119" t="s">
        <v>1009</v>
      </c>
      <c r="K1375" s="119"/>
      <c r="L1375" s="119" t="s">
        <v>4605</v>
      </c>
      <c r="M1375" s="119" t="s">
        <v>1009</v>
      </c>
      <c r="N1375" s="119" t="s">
        <v>3927</v>
      </c>
      <c r="O1375" s="119"/>
      <c r="P1375" s="119"/>
      <c r="AF1375" s="27">
        <f t="shared" si="144"/>
        <v>0</v>
      </c>
      <c r="AG1375" s="27">
        <f t="shared" si="145"/>
        <v>0</v>
      </c>
      <c r="AH1375" s="27">
        <f t="shared" si="146"/>
        <v>0</v>
      </c>
      <c r="AI1375" s="27">
        <f t="shared" si="147"/>
        <v>0</v>
      </c>
      <c r="AJ1375" s="27">
        <f t="shared" si="148"/>
        <v>9999</v>
      </c>
      <c r="AK1375" s="27">
        <f t="shared" si="149"/>
        <v>9999</v>
      </c>
      <c r="AL1375" s="27">
        <f t="shared" si="150"/>
        <v>9999</v>
      </c>
      <c r="AM1375" s="27">
        <f t="shared" si="151"/>
        <v>9999</v>
      </c>
    </row>
    <row r="1376" spans="1:39" ht="35.1" customHeight="1">
      <c r="A1376" s="119" t="s">
        <v>1797</v>
      </c>
      <c r="B1376" s="119" t="s">
        <v>5961</v>
      </c>
      <c r="C1376" s="119" t="s">
        <v>1784</v>
      </c>
      <c r="D1376" s="119" t="s">
        <v>14</v>
      </c>
      <c r="E1376" s="119" t="s">
        <v>12</v>
      </c>
      <c r="F1376" s="121">
        <v>4</v>
      </c>
      <c r="G1376" s="121">
        <v>0</v>
      </c>
      <c r="H1376" s="121">
        <v>2</v>
      </c>
      <c r="I1376" s="119"/>
      <c r="J1376" s="119" t="s">
        <v>1784</v>
      </c>
      <c r="K1376" s="119"/>
      <c r="L1376" s="119" t="s">
        <v>5962</v>
      </c>
      <c r="M1376" s="119" t="s">
        <v>1784</v>
      </c>
      <c r="N1376" s="119"/>
      <c r="O1376" s="119"/>
      <c r="P1376" s="119"/>
      <c r="AF1376" s="27">
        <f t="shared" si="144"/>
        <v>0</v>
      </c>
      <c r="AG1376" s="27">
        <f t="shared" si="145"/>
        <v>0</v>
      </c>
      <c r="AH1376" s="27">
        <f t="shared" si="146"/>
        <v>0</v>
      </c>
      <c r="AI1376" s="27">
        <f t="shared" si="147"/>
        <v>0</v>
      </c>
      <c r="AJ1376" s="27">
        <f t="shared" si="148"/>
        <v>9999</v>
      </c>
      <c r="AK1376" s="27">
        <f t="shared" si="149"/>
        <v>9999</v>
      </c>
      <c r="AL1376" s="27">
        <f t="shared" si="150"/>
        <v>9999</v>
      </c>
      <c r="AM1376" s="27">
        <f t="shared" si="151"/>
        <v>9999</v>
      </c>
    </row>
    <row r="1377" spans="1:39" ht="35.1" customHeight="1">
      <c r="A1377" s="119" t="s">
        <v>1797</v>
      </c>
      <c r="B1377" s="119" t="s">
        <v>5963</v>
      </c>
      <c r="C1377" s="119" t="s">
        <v>5964</v>
      </c>
      <c r="D1377" s="119" t="s">
        <v>14</v>
      </c>
      <c r="E1377" s="119" t="s">
        <v>3571</v>
      </c>
      <c r="F1377" s="121">
        <v>5</v>
      </c>
      <c r="G1377" s="121">
        <v>0</v>
      </c>
      <c r="H1377" s="121">
        <v>0</v>
      </c>
      <c r="I1377" s="119"/>
      <c r="J1377" s="119"/>
      <c r="K1377" s="119"/>
      <c r="L1377" s="119"/>
      <c r="M1377" s="119"/>
      <c r="N1377" s="119"/>
      <c r="O1377" s="119"/>
      <c r="P1377" s="119"/>
      <c r="AF1377" s="27">
        <f t="shared" si="144"/>
        <v>0</v>
      </c>
      <c r="AG1377" s="27">
        <f t="shared" si="145"/>
        <v>0</v>
      </c>
      <c r="AH1377" s="27">
        <f t="shared" si="146"/>
        <v>0</v>
      </c>
      <c r="AI1377" s="27">
        <f t="shared" si="147"/>
        <v>0</v>
      </c>
      <c r="AJ1377" s="27">
        <f t="shared" si="148"/>
        <v>9999</v>
      </c>
      <c r="AK1377" s="27">
        <f t="shared" si="149"/>
        <v>9999</v>
      </c>
      <c r="AL1377" s="27">
        <f t="shared" si="150"/>
        <v>9999</v>
      </c>
      <c r="AM1377" s="27">
        <f t="shared" si="151"/>
        <v>9999</v>
      </c>
    </row>
    <row r="1378" spans="1:39" ht="35.1" customHeight="1">
      <c r="A1378" s="119" t="s">
        <v>1807</v>
      </c>
      <c r="B1378" s="119" t="s">
        <v>5965</v>
      </c>
      <c r="C1378" s="119" t="s">
        <v>1816</v>
      </c>
      <c r="D1378" s="119" t="s">
        <v>19</v>
      </c>
      <c r="E1378" s="119" t="s">
        <v>12</v>
      </c>
      <c r="F1378" s="121">
        <v>1</v>
      </c>
      <c r="G1378" s="121">
        <v>3</v>
      </c>
      <c r="H1378" s="121">
        <v>0</v>
      </c>
      <c r="I1378" s="119" t="s">
        <v>1816</v>
      </c>
      <c r="J1378" s="119"/>
      <c r="K1378" s="119" t="s">
        <v>5966</v>
      </c>
      <c r="L1378" s="119"/>
      <c r="M1378" s="119" t="s">
        <v>1816</v>
      </c>
      <c r="N1378" s="119"/>
      <c r="O1378" s="119"/>
      <c r="P1378" s="119"/>
      <c r="AF1378" s="27">
        <f t="shared" si="144"/>
        <v>0</v>
      </c>
      <c r="AG1378" s="27">
        <f t="shared" si="145"/>
        <v>0</v>
      </c>
      <c r="AH1378" s="27">
        <f t="shared" si="146"/>
        <v>0</v>
      </c>
      <c r="AI1378" s="27">
        <f t="shared" si="147"/>
        <v>0</v>
      </c>
      <c r="AJ1378" s="27">
        <f t="shared" si="148"/>
        <v>9999</v>
      </c>
      <c r="AK1378" s="27">
        <f t="shared" si="149"/>
        <v>9999</v>
      </c>
      <c r="AL1378" s="27">
        <f t="shared" si="150"/>
        <v>9999</v>
      </c>
      <c r="AM1378" s="27">
        <f t="shared" si="151"/>
        <v>9999</v>
      </c>
    </row>
    <row r="1379" spans="1:39" ht="35.1" customHeight="1">
      <c r="A1379" s="119" t="s">
        <v>1807</v>
      </c>
      <c r="B1379" s="119" t="s">
        <v>5967</v>
      </c>
      <c r="C1379" s="119" t="s">
        <v>1817</v>
      </c>
      <c r="D1379" s="119" t="s">
        <v>19</v>
      </c>
      <c r="E1379" s="119" t="s">
        <v>12</v>
      </c>
      <c r="F1379" s="121">
        <v>2</v>
      </c>
      <c r="G1379" s="121">
        <v>3</v>
      </c>
      <c r="H1379" s="121">
        <v>0</v>
      </c>
      <c r="I1379" s="119" t="s">
        <v>1817</v>
      </c>
      <c r="J1379" s="119"/>
      <c r="K1379" s="119" t="s">
        <v>5968</v>
      </c>
      <c r="L1379" s="119"/>
      <c r="M1379" s="119" t="s">
        <v>1817</v>
      </c>
      <c r="N1379" s="119"/>
      <c r="O1379" s="119"/>
      <c r="P1379" s="119"/>
      <c r="AF1379" s="27">
        <f t="shared" si="144"/>
        <v>0</v>
      </c>
      <c r="AG1379" s="27">
        <f t="shared" si="145"/>
        <v>0</v>
      </c>
      <c r="AH1379" s="27">
        <f t="shared" si="146"/>
        <v>0</v>
      </c>
      <c r="AI1379" s="27">
        <f t="shared" si="147"/>
        <v>0</v>
      </c>
      <c r="AJ1379" s="27">
        <f t="shared" si="148"/>
        <v>9999</v>
      </c>
      <c r="AK1379" s="27">
        <f t="shared" si="149"/>
        <v>9999</v>
      </c>
      <c r="AL1379" s="27">
        <f t="shared" si="150"/>
        <v>9999</v>
      </c>
      <c r="AM1379" s="27">
        <f t="shared" si="151"/>
        <v>9999</v>
      </c>
    </row>
    <row r="1380" spans="1:39" ht="35.1" customHeight="1">
      <c r="A1380" s="119" t="s">
        <v>1807</v>
      </c>
      <c r="B1380" s="119" t="s">
        <v>5969</v>
      </c>
      <c r="C1380" s="119" t="s">
        <v>5970</v>
      </c>
      <c r="D1380" s="119" t="s">
        <v>19</v>
      </c>
      <c r="E1380" s="119" t="s">
        <v>12</v>
      </c>
      <c r="F1380" s="121">
        <v>3</v>
      </c>
      <c r="G1380" s="121">
        <v>2</v>
      </c>
      <c r="H1380" s="121">
        <v>0</v>
      </c>
      <c r="I1380" s="119" t="s">
        <v>5970</v>
      </c>
      <c r="J1380" s="119"/>
      <c r="K1380" s="119" t="s">
        <v>5971</v>
      </c>
      <c r="L1380" s="119"/>
      <c r="M1380" s="119" t="s">
        <v>5970</v>
      </c>
      <c r="N1380" s="119"/>
      <c r="O1380" s="119"/>
      <c r="P1380" s="119"/>
      <c r="AF1380" s="27">
        <f t="shared" si="144"/>
        <v>0</v>
      </c>
      <c r="AG1380" s="27">
        <f t="shared" si="145"/>
        <v>0</v>
      </c>
      <c r="AH1380" s="27">
        <f t="shared" si="146"/>
        <v>0</v>
      </c>
      <c r="AI1380" s="27">
        <f t="shared" si="147"/>
        <v>0</v>
      </c>
      <c r="AJ1380" s="27">
        <f t="shared" si="148"/>
        <v>9999</v>
      </c>
      <c r="AK1380" s="27">
        <f t="shared" si="149"/>
        <v>9999</v>
      </c>
      <c r="AL1380" s="27">
        <f t="shared" si="150"/>
        <v>9999</v>
      </c>
      <c r="AM1380" s="27">
        <f t="shared" si="151"/>
        <v>9999</v>
      </c>
    </row>
    <row r="1381" spans="1:39" ht="35.1" customHeight="1">
      <c r="A1381" s="119" t="s">
        <v>1807</v>
      </c>
      <c r="B1381" s="119" t="s">
        <v>5972</v>
      </c>
      <c r="C1381" s="119" t="s">
        <v>563</v>
      </c>
      <c r="D1381" s="119" t="s">
        <v>19</v>
      </c>
      <c r="E1381" s="119" t="s">
        <v>12</v>
      </c>
      <c r="F1381" s="121">
        <v>4</v>
      </c>
      <c r="G1381" s="121">
        <v>2</v>
      </c>
      <c r="H1381" s="121">
        <v>0</v>
      </c>
      <c r="I1381" s="119" t="s">
        <v>563</v>
      </c>
      <c r="J1381" s="119"/>
      <c r="K1381" s="119" t="s">
        <v>3834</v>
      </c>
      <c r="L1381" s="119"/>
      <c r="M1381" s="119" t="s">
        <v>563</v>
      </c>
      <c r="N1381" s="119" t="s">
        <v>3835</v>
      </c>
      <c r="O1381" s="119" t="s">
        <v>802</v>
      </c>
      <c r="P1381" s="119" t="s">
        <v>3836</v>
      </c>
      <c r="AF1381" s="27">
        <f t="shared" si="144"/>
        <v>0</v>
      </c>
      <c r="AG1381" s="27">
        <f t="shared" si="145"/>
        <v>0</v>
      </c>
      <c r="AH1381" s="27">
        <f t="shared" si="146"/>
        <v>0</v>
      </c>
      <c r="AI1381" s="27">
        <f t="shared" si="147"/>
        <v>0</v>
      </c>
      <c r="AJ1381" s="27">
        <f t="shared" si="148"/>
        <v>9999</v>
      </c>
      <c r="AK1381" s="27">
        <f t="shared" si="149"/>
        <v>9999</v>
      </c>
      <c r="AL1381" s="27">
        <f t="shared" si="150"/>
        <v>9999</v>
      </c>
      <c r="AM1381" s="27">
        <f t="shared" si="151"/>
        <v>9999</v>
      </c>
    </row>
    <row r="1382" spans="1:39" ht="35.1" customHeight="1">
      <c r="A1382" s="119" t="s">
        <v>1807</v>
      </c>
      <c r="B1382" s="119" t="s">
        <v>5973</v>
      </c>
      <c r="C1382" s="119" t="s">
        <v>5974</v>
      </c>
      <c r="D1382" s="119" t="s">
        <v>19</v>
      </c>
      <c r="E1382" s="119" t="s">
        <v>3571</v>
      </c>
      <c r="F1382" s="121">
        <v>5</v>
      </c>
      <c r="G1382" s="121">
        <v>0</v>
      </c>
      <c r="H1382" s="121">
        <v>0</v>
      </c>
      <c r="I1382" s="119"/>
      <c r="J1382" s="119"/>
      <c r="K1382" s="119"/>
      <c r="L1382" s="119"/>
      <c r="M1382" s="119"/>
      <c r="N1382" s="119"/>
      <c r="O1382" s="119"/>
      <c r="P1382" s="119"/>
      <c r="AF1382" s="27">
        <f t="shared" si="144"/>
        <v>0</v>
      </c>
      <c r="AG1382" s="27">
        <f t="shared" si="145"/>
        <v>0</v>
      </c>
      <c r="AH1382" s="27">
        <f t="shared" si="146"/>
        <v>0</v>
      </c>
      <c r="AI1382" s="27">
        <f t="shared" si="147"/>
        <v>0</v>
      </c>
      <c r="AJ1382" s="27">
        <f t="shared" si="148"/>
        <v>9999</v>
      </c>
      <c r="AK1382" s="27">
        <f t="shared" si="149"/>
        <v>9999</v>
      </c>
      <c r="AL1382" s="27">
        <f t="shared" si="150"/>
        <v>9999</v>
      </c>
      <c r="AM1382" s="27">
        <f t="shared" si="151"/>
        <v>9999</v>
      </c>
    </row>
    <row r="1383" spans="1:39" ht="35.1" customHeight="1">
      <c r="A1383" s="119" t="s">
        <v>1807</v>
      </c>
      <c r="B1383" s="119" t="s">
        <v>5975</v>
      </c>
      <c r="C1383" s="119" t="s">
        <v>67</v>
      </c>
      <c r="D1383" s="119" t="s">
        <v>14</v>
      </c>
      <c r="E1383" s="119" t="s">
        <v>12</v>
      </c>
      <c r="F1383" s="121">
        <v>1</v>
      </c>
      <c r="G1383" s="121">
        <v>0</v>
      </c>
      <c r="H1383" s="121">
        <v>3</v>
      </c>
      <c r="I1383" s="119"/>
      <c r="J1383" s="119" t="s">
        <v>67</v>
      </c>
      <c r="K1383" s="119"/>
      <c r="L1383" s="119" t="s">
        <v>4889</v>
      </c>
      <c r="M1383" s="119" t="s">
        <v>67</v>
      </c>
      <c r="N1383" s="119"/>
      <c r="O1383" s="119"/>
      <c r="P1383" s="119"/>
      <c r="AF1383" s="27">
        <f t="shared" si="144"/>
        <v>0</v>
      </c>
      <c r="AG1383" s="27">
        <f t="shared" si="145"/>
        <v>0</v>
      </c>
      <c r="AH1383" s="27">
        <f t="shared" si="146"/>
        <v>0</v>
      </c>
      <c r="AI1383" s="27">
        <f t="shared" si="147"/>
        <v>0</v>
      </c>
      <c r="AJ1383" s="27">
        <f t="shared" si="148"/>
        <v>9999</v>
      </c>
      <c r="AK1383" s="27">
        <f t="shared" si="149"/>
        <v>9999</v>
      </c>
      <c r="AL1383" s="27">
        <f t="shared" si="150"/>
        <v>9999</v>
      </c>
      <c r="AM1383" s="27">
        <f t="shared" si="151"/>
        <v>9999</v>
      </c>
    </row>
    <row r="1384" spans="1:39" ht="35.1" customHeight="1">
      <c r="A1384" s="119" t="s">
        <v>1807</v>
      </c>
      <c r="B1384" s="119" t="s">
        <v>5976</v>
      </c>
      <c r="C1384" s="119" t="s">
        <v>65</v>
      </c>
      <c r="D1384" s="119" t="s">
        <v>14</v>
      </c>
      <c r="E1384" s="119" t="s">
        <v>12</v>
      </c>
      <c r="F1384" s="121">
        <v>2</v>
      </c>
      <c r="G1384" s="121">
        <v>0</v>
      </c>
      <c r="H1384" s="121">
        <v>3</v>
      </c>
      <c r="I1384" s="119"/>
      <c r="J1384" s="119" t="s">
        <v>65</v>
      </c>
      <c r="K1384" s="119"/>
      <c r="L1384" s="119" t="s">
        <v>5977</v>
      </c>
      <c r="M1384" s="119" t="s">
        <v>65</v>
      </c>
      <c r="N1384" s="119"/>
      <c r="O1384" s="119"/>
      <c r="P1384" s="119"/>
      <c r="AF1384" s="27">
        <f t="shared" si="144"/>
        <v>0</v>
      </c>
      <c r="AG1384" s="27">
        <f t="shared" si="145"/>
        <v>0</v>
      </c>
      <c r="AH1384" s="27">
        <f t="shared" si="146"/>
        <v>0</v>
      </c>
      <c r="AI1384" s="27">
        <f t="shared" si="147"/>
        <v>0</v>
      </c>
      <c r="AJ1384" s="27">
        <f t="shared" si="148"/>
        <v>9999</v>
      </c>
      <c r="AK1384" s="27">
        <f t="shared" si="149"/>
        <v>9999</v>
      </c>
      <c r="AL1384" s="27">
        <f t="shared" si="150"/>
        <v>9999</v>
      </c>
      <c r="AM1384" s="27">
        <f t="shared" si="151"/>
        <v>9999</v>
      </c>
    </row>
    <row r="1385" spans="1:39" ht="35.1" customHeight="1">
      <c r="A1385" s="119" t="s">
        <v>1807</v>
      </c>
      <c r="B1385" s="119" t="s">
        <v>5978</v>
      </c>
      <c r="C1385" s="119" t="s">
        <v>1276</v>
      </c>
      <c r="D1385" s="119" t="s">
        <v>14</v>
      </c>
      <c r="E1385" s="119" t="s">
        <v>12</v>
      </c>
      <c r="F1385" s="121">
        <v>3</v>
      </c>
      <c r="G1385" s="121">
        <v>0</v>
      </c>
      <c r="H1385" s="121">
        <v>2</v>
      </c>
      <c r="I1385" s="119"/>
      <c r="J1385" s="119" t="s">
        <v>1276</v>
      </c>
      <c r="K1385" s="119"/>
      <c r="L1385" s="119" t="s">
        <v>5064</v>
      </c>
      <c r="M1385" s="119" t="s">
        <v>1276</v>
      </c>
      <c r="N1385" s="119"/>
      <c r="O1385" s="119"/>
      <c r="P1385" s="119"/>
      <c r="AF1385" s="27">
        <f t="shared" si="144"/>
        <v>0</v>
      </c>
      <c r="AG1385" s="27">
        <f t="shared" si="145"/>
        <v>0</v>
      </c>
      <c r="AH1385" s="27">
        <f t="shared" si="146"/>
        <v>0</v>
      </c>
      <c r="AI1385" s="27">
        <f t="shared" si="147"/>
        <v>0</v>
      </c>
      <c r="AJ1385" s="27">
        <f t="shared" si="148"/>
        <v>9999</v>
      </c>
      <c r="AK1385" s="27">
        <f t="shared" si="149"/>
        <v>9999</v>
      </c>
      <c r="AL1385" s="27">
        <f t="shared" si="150"/>
        <v>9999</v>
      </c>
      <c r="AM1385" s="27">
        <f t="shared" si="151"/>
        <v>9999</v>
      </c>
    </row>
    <row r="1386" spans="1:39" ht="35.1" customHeight="1">
      <c r="A1386" s="119" t="s">
        <v>1807</v>
      </c>
      <c r="B1386" s="119" t="s">
        <v>5979</v>
      </c>
      <c r="C1386" s="119" t="s">
        <v>901</v>
      </c>
      <c r="D1386" s="119" t="s">
        <v>14</v>
      </c>
      <c r="E1386" s="119" t="s">
        <v>12</v>
      </c>
      <c r="F1386" s="121">
        <v>4</v>
      </c>
      <c r="G1386" s="121">
        <v>0</v>
      </c>
      <c r="H1386" s="121">
        <v>2</v>
      </c>
      <c r="I1386" s="119"/>
      <c r="J1386" s="119" t="s">
        <v>901</v>
      </c>
      <c r="K1386" s="119"/>
      <c r="L1386" s="119" t="s">
        <v>4420</v>
      </c>
      <c r="M1386" s="119" t="s">
        <v>901</v>
      </c>
      <c r="N1386" s="119"/>
      <c r="O1386" s="119"/>
      <c r="P1386" s="119"/>
      <c r="AF1386" s="27">
        <f t="shared" si="144"/>
        <v>0</v>
      </c>
      <c r="AG1386" s="27">
        <f t="shared" si="145"/>
        <v>0</v>
      </c>
      <c r="AH1386" s="27">
        <f t="shared" si="146"/>
        <v>0</v>
      </c>
      <c r="AI1386" s="27">
        <f t="shared" si="147"/>
        <v>0</v>
      </c>
      <c r="AJ1386" s="27">
        <f t="shared" si="148"/>
        <v>9999</v>
      </c>
      <c r="AK1386" s="27">
        <f t="shared" si="149"/>
        <v>9999</v>
      </c>
      <c r="AL1386" s="27">
        <f t="shared" si="150"/>
        <v>9999</v>
      </c>
      <c r="AM1386" s="27">
        <f t="shared" si="151"/>
        <v>9999</v>
      </c>
    </row>
    <row r="1387" spans="1:39" ht="35.1" customHeight="1">
      <c r="A1387" s="119" t="s">
        <v>1807</v>
      </c>
      <c r="B1387" s="119" t="s">
        <v>5980</v>
      </c>
      <c r="C1387" s="119" t="s">
        <v>5981</v>
      </c>
      <c r="D1387" s="119" t="s">
        <v>14</v>
      </c>
      <c r="E1387" s="119" t="s">
        <v>3571</v>
      </c>
      <c r="F1387" s="121">
        <v>5</v>
      </c>
      <c r="G1387" s="121">
        <v>0</v>
      </c>
      <c r="H1387" s="121">
        <v>0</v>
      </c>
      <c r="I1387" s="119"/>
      <c r="J1387" s="119"/>
      <c r="K1387" s="119"/>
      <c r="L1387" s="119"/>
      <c r="M1387" s="119"/>
      <c r="N1387" s="119"/>
      <c r="O1387" s="119"/>
      <c r="P1387" s="119"/>
      <c r="AF1387" s="27">
        <f t="shared" si="144"/>
        <v>0</v>
      </c>
      <c r="AG1387" s="27">
        <f t="shared" si="145"/>
        <v>0</v>
      </c>
      <c r="AH1387" s="27">
        <f t="shared" si="146"/>
        <v>0</v>
      </c>
      <c r="AI1387" s="27">
        <f t="shared" si="147"/>
        <v>0</v>
      </c>
      <c r="AJ1387" s="27">
        <f t="shared" si="148"/>
        <v>9999</v>
      </c>
      <c r="AK1387" s="27">
        <f t="shared" si="149"/>
        <v>9999</v>
      </c>
      <c r="AL1387" s="27">
        <f t="shared" si="150"/>
        <v>9999</v>
      </c>
      <c r="AM1387" s="27">
        <f t="shared" si="151"/>
        <v>9999</v>
      </c>
    </row>
    <row r="1388" spans="1:39" ht="35.1" customHeight="1">
      <c r="A1388" s="119" t="s">
        <v>727</v>
      </c>
      <c r="B1388" s="119" t="s">
        <v>5982</v>
      </c>
      <c r="C1388" s="119" t="s">
        <v>1426</v>
      </c>
      <c r="D1388" s="119" t="s">
        <v>19</v>
      </c>
      <c r="E1388" s="119" t="s">
        <v>12</v>
      </c>
      <c r="F1388" s="121">
        <v>1</v>
      </c>
      <c r="G1388" s="121">
        <v>3</v>
      </c>
      <c r="H1388" s="121">
        <v>0</v>
      </c>
      <c r="I1388" s="119" t="s">
        <v>1426</v>
      </c>
      <c r="J1388" s="119"/>
      <c r="K1388" s="119" t="s">
        <v>5301</v>
      </c>
      <c r="L1388" s="119"/>
      <c r="M1388" s="119" t="s">
        <v>1426</v>
      </c>
      <c r="N1388" s="119"/>
      <c r="O1388" s="119"/>
      <c r="P1388" s="119"/>
      <c r="AF1388" s="27">
        <f t="shared" si="144"/>
        <v>0</v>
      </c>
      <c r="AG1388" s="27">
        <f t="shared" si="145"/>
        <v>0</v>
      </c>
      <c r="AH1388" s="27">
        <f t="shared" si="146"/>
        <v>0</v>
      </c>
      <c r="AI1388" s="27">
        <f t="shared" si="147"/>
        <v>0</v>
      </c>
      <c r="AJ1388" s="27">
        <f t="shared" si="148"/>
        <v>9999</v>
      </c>
      <c r="AK1388" s="27">
        <f t="shared" si="149"/>
        <v>9999</v>
      </c>
      <c r="AL1388" s="27">
        <f t="shared" si="150"/>
        <v>9999</v>
      </c>
      <c r="AM1388" s="27">
        <f t="shared" si="151"/>
        <v>9999</v>
      </c>
    </row>
    <row r="1389" spans="1:39" ht="35.1" customHeight="1">
      <c r="A1389" s="119" t="s">
        <v>727</v>
      </c>
      <c r="B1389" s="119" t="s">
        <v>5983</v>
      </c>
      <c r="C1389" s="119" t="s">
        <v>1827</v>
      </c>
      <c r="D1389" s="119" t="s">
        <v>19</v>
      </c>
      <c r="E1389" s="119" t="s">
        <v>12</v>
      </c>
      <c r="F1389" s="121">
        <v>2</v>
      </c>
      <c r="G1389" s="121">
        <v>3</v>
      </c>
      <c r="H1389" s="121">
        <v>0</v>
      </c>
      <c r="I1389" s="119" t="s">
        <v>1827</v>
      </c>
      <c r="J1389" s="119"/>
      <c r="K1389" s="119" t="s">
        <v>5984</v>
      </c>
      <c r="L1389" s="119"/>
      <c r="M1389" s="119" t="s">
        <v>1827</v>
      </c>
      <c r="N1389" s="119"/>
      <c r="O1389" s="119"/>
      <c r="P1389" s="119"/>
      <c r="AF1389" s="27">
        <f t="shared" si="144"/>
        <v>0</v>
      </c>
      <c r="AG1389" s="27">
        <f t="shared" si="145"/>
        <v>0</v>
      </c>
      <c r="AH1389" s="27">
        <f t="shared" si="146"/>
        <v>0</v>
      </c>
      <c r="AI1389" s="27">
        <f t="shared" si="147"/>
        <v>0</v>
      </c>
      <c r="AJ1389" s="27">
        <f t="shared" si="148"/>
        <v>9999</v>
      </c>
      <c r="AK1389" s="27">
        <f t="shared" si="149"/>
        <v>9999</v>
      </c>
      <c r="AL1389" s="27">
        <f t="shared" si="150"/>
        <v>9999</v>
      </c>
      <c r="AM1389" s="27">
        <f t="shared" si="151"/>
        <v>9999</v>
      </c>
    </row>
    <row r="1390" spans="1:39" ht="35.1" customHeight="1">
      <c r="A1390" s="119" t="s">
        <v>727</v>
      </c>
      <c r="B1390" s="119" t="s">
        <v>5985</v>
      </c>
      <c r="C1390" s="119" t="s">
        <v>947</v>
      </c>
      <c r="D1390" s="119" t="s">
        <v>19</v>
      </c>
      <c r="E1390" s="119" t="s">
        <v>12</v>
      </c>
      <c r="F1390" s="121">
        <v>3</v>
      </c>
      <c r="G1390" s="121">
        <v>2</v>
      </c>
      <c r="H1390" s="121">
        <v>0</v>
      </c>
      <c r="I1390" s="119" t="s">
        <v>947</v>
      </c>
      <c r="J1390" s="119"/>
      <c r="K1390" s="119" t="s">
        <v>4487</v>
      </c>
      <c r="L1390" s="119"/>
      <c r="M1390" s="119" t="s">
        <v>947</v>
      </c>
      <c r="N1390" s="119" t="s">
        <v>4488</v>
      </c>
      <c r="O1390" s="119"/>
      <c r="P1390" s="119"/>
      <c r="AF1390" s="27">
        <f t="shared" si="144"/>
        <v>0</v>
      </c>
      <c r="AG1390" s="27">
        <f t="shared" si="145"/>
        <v>0</v>
      </c>
      <c r="AH1390" s="27">
        <f t="shared" si="146"/>
        <v>0</v>
      </c>
      <c r="AI1390" s="27">
        <f t="shared" si="147"/>
        <v>0</v>
      </c>
      <c r="AJ1390" s="27">
        <f t="shared" si="148"/>
        <v>9999</v>
      </c>
      <c r="AK1390" s="27">
        <f t="shared" si="149"/>
        <v>9999</v>
      </c>
      <c r="AL1390" s="27">
        <f t="shared" si="150"/>
        <v>9999</v>
      </c>
      <c r="AM1390" s="27">
        <f t="shared" si="151"/>
        <v>9999</v>
      </c>
    </row>
    <row r="1391" spans="1:39" ht="35.1" customHeight="1">
      <c r="A1391" s="119" t="s">
        <v>727</v>
      </c>
      <c r="B1391" s="119" t="s">
        <v>5986</v>
      </c>
      <c r="C1391" s="119" t="s">
        <v>5987</v>
      </c>
      <c r="D1391" s="119" t="s">
        <v>19</v>
      </c>
      <c r="E1391" s="119" t="s">
        <v>12</v>
      </c>
      <c r="F1391" s="121">
        <v>4</v>
      </c>
      <c r="G1391" s="121">
        <v>2</v>
      </c>
      <c r="H1391" s="121">
        <v>0</v>
      </c>
      <c r="I1391" s="119" t="s">
        <v>5987</v>
      </c>
      <c r="J1391" s="119"/>
      <c r="K1391" s="119" t="s">
        <v>5988</v>
      </c>
      <c r="L1391" s="119"/>
      <c r="M1391" s="119" t="s">
        <v>5987</v>
      </c>
      <c r="N1391" s="119" t="s">
        <v>5989</v>
      </c>
      <c r="O1391" s="119" t="s">
        <v>4884</v>
      </c>
      <c r="P1391" s="119"/>
      <c r="AF1391" s="27">
        <f t="shared" si="144"/>
        <v>0</v>
      </c>
      <c r="AG1391" s="27">
        <f t="shared" si="145"/>
        <v>0</v>
      </c>
      <c r="AH1391" s="27">
        <f t="shared" si="146"/>
        <v>0</v>
      </c>
      <c r="AI1391" s="27">
        <f t="shared" si="147"/>
        <v>0</v>
      </c>
      <c r="AJ1391" s="27">
        <f t="shared" si="148"/>
        <v>9999</v>
      </c>
      <c r="AK1391" s="27">
        <f t="shared" si="149"/>
        <v>9999</v>
      </c>
      <c r="AL1391" s="27">
        <f t="shared" si="150"/>
        <v>9999</v>
      </c>
      <c r="AM1391" s="27">
        <f t="shared" si="151"/>
        <v>9999</v>
      </c>
    </row>
    <row r="1392" spans="1:39" ht="35.1" customHeight="1">
      <c r="A1392" s="119" t="s">
        <v>727</v>
      </c>
      <c r="B1392" s="119" t="s">
        <v>5990</v>
      </c>
      <c r="C1392" s="119" t="s">
        <v>5991</v>
      </c>
      <c r="D1392" s="119" t="s">
        <v>19</v>
      </c>
      <c r="E1392" s="119" t="s">
        <v>3571</v>
      </c>
      <c r="F1392" s="121">
        <v>5</v>
      </c>
      <c r="G1392" s="121">
        <v>0</v>
      </c>
      <c r="H1392" s="121">
        <v>0</v>
      </c>
      <c r="I1392" s="119"/>
      <c r="J1392" s="119"/>
      <c r="K1392" s="119"/>
      <c r="L1392" s="119"/>
      <c r="M1392" s="119"/>
      <c r="N1392" s="119"/>
      <c r="O1392" s="119"/>
      <c r="P1392" s="119"/>
      <c r="AF1392" s="27">
        <f t="shared" si="144"/>
        <v>0</v>
      </c>
      <c r="AG1392" s="27">
        <f t="shared" si="145"/>
        <v>0</v>
      </c>
      <c r="AH1392" s="27">
        <f t="shared" si="146"/>
        <v>0</v>
      </c>
      <c r="AI1392" s="27">
        <f t="shared" si="147"/>
        <v>0</v>
      </c>
      <c r="AJ1392" s="27">
        <f t="shared" si="148"/>
        <v>9999</v>
      </c>
      <c r="AK1392" s="27">
        <f t="shared" si="149"/>
        <v>9999</v>
      </c>
      <c r="AL1392" s="27">
        <f t="shared" si="150"/>
        <v>9999</v>
      </c>
      <c r="AM1392" s="27">
        <f t="shared" si="151"/>
        <v>9999</v>
      </c>
    </row>
    <row r="1393" spans="1:39" ht="35.1" customHeight="1">
      <c r="A1393" s="119" t="s">
        <v>727</v>
      </c>
      <c r="B1393" s="119" t="s">
        <v>5992</v>
      </c>
      <c r="C1393" s="119" t="s">
        <v>57</v>
      </c>
      <c r="D1393" s="119" t="s">
        <v>14</v>
      </c>
      <c r="E1393" s="119" t="s">
        <v>12</v>
      </c>
      <c r="F1393" s="121">
        <v>1</v>
      </c>
      <c r="G1393" s="121">
        <v>0</v>
      </c>
      <c r="H1393" s="121">
        <v>3</v>
      </c>
      <c r="I1393" s="119"/>
      <c r="J1393" s="119" t="s">
        <v>57</v>
      </c>
      <c r="K1393" s="119"/>
      <c r="L1393" s="119" t="s">
        <v>5993</v>
      </c>
      <c r="M1393" s="119" t="s">
        <v>57</v>
      </c>
      <c r="N1393" s="119" t="s">
        <v>5994</v>
      </c>
      <c r="O1393" s="119"/>
      <c r="P1393" s="119"/>
      <c r="AF1393" s="27">
        <f t="shared" si="144"/>
        <v>0</v>
      </c>
      <c r="AG1393" s="27">
        <f t="shared" si="145"/>
        <v>0</v>
      </c>
      <c r="AH1393" s="27">
        <f t="shared" si="146"/>
        <v>0</v>
      </c>
      <c r="AI1393" s="27">
        <f t="shared" si="147"/>
        <v>0</v>
      </c>
      <c r="AJ1393" s="27">
        <f t="shared" si="148"/>
        <v>9999</v>
      </c>
      <c r="AK1393" s="27">
        <f t="shared" si="149"/>
        <v>9999</v>
      </c>
      <c r="AL1393" s="27">
        <f t="shared" si="150"/>
        <v>9999</v>
      </c>
      <c r="AM1393" s="27">
        <f t="shared" si="151"/>
        <v>9999</v>
      </c>
    </row>
    <row r="1394" spans="1:39" ht="35.1" customHeight="1">
      <c r="A1394" s="119" t="s">
        <v>727</v>
      </c>
      <c r="B1394" s="119" t="s">
        <v>5995</v>
      </c>
      <c r="C1394" s="119" t="s">
        <v>984</v>
      </c>
      <c r="D1394" s="119" t="s">
        <v>14</v>
      </c>
      <c r="E1394" s="119" t="s">
        <v>12</v>
      </c>
      <c r="F1394" s="121">
        <v>2</v>
      </c>
      <c r="G1394" s="121">
        <v>0</v>
      </c>
      <c r="H1394" s="121">
        <v>3</v>
      </c>
      <c r="I1394" s="119"/>
      <c r="J1394" s="119" t="s">
        <v>984</v>
      </c>
      <c r="K1394" s="119"/>
      <c r="L1394" s="119" t="s">
        <v>4565</v>
      </c>
      <c r="M1394" s="119" t="s">
        <v>984</v>
      </c>
      <c r="N1394" s="119" t="s">
        <v>4566</v>
      </c>
      <c r="O1394" s="119"/>
      <c r="P1394" s="119"/>
      <c r="AF1394" s="27">
        <f t="shared" si="144"/>
        <v>0</v>
      </c>
      <c r="AG1394" s="27">
        <f t="shared" si="145"/>
        <v>0</v>
      </c>
      <c r="AH1394" s="27">
        <f t="shared" si="146"/>
        <v>0</v>
      </c>
      <c r="AI1394" s="27">
        <f t="shared" si="147"/>
        <v>0</v>
      </c>
      <c r="AJ1394" s="27">
        <f t="shared" si="148"/>
        <v>9999</v>
      </c>
      <c r="AK1394" s="27">
        <f t="shared" si="149"/>
        <v>9999</v>
      </c>
      <c r="AL1394" s="27">
        <f t="shared" si="150"/>
        <v>9999</v>
      </c>
      <c r="AM1394" s="27">
        <f t="shared" si="151"/>
        <v>9999</v>
      </c>
    </row>
    <row r="1395" spans="1:39" ht="35.1" customHeight="1">
      <c r="A1395" s="119" t="s">
        <v>727</v>
      </c>
      <c r="B1395" s="119" t="s">
        <v>5996</v>
      </c>
      <c r="C1395" s="119" t="s">
        <v>1826</v>
      </c>
      <c r="D1395" s="119" t="s">
        <v>14</v>
      </c>
      <c r="E1395" s="119" t="s">
        <v>12</v>
      </c>
      <c r="F1395" s="121">
        <v>3</v>
      </c>
      <c r="G1395" s="121">
        <v>0</v>
      </c>
      <c r="H1395" s="121">
        <v>2</v>
      </c>
      <c r="I1395" s="119"/>
      <c r="J1395" s="119" t="s">
        <v>1826</v>
      </c>
      <c r="K1395" s="119"/>
      <c r="L1395" s="119" t="s">
        <v>5997</v>
      </c>
      <c r="M1395" s="119" t="s">
        <v>1826</v>
      </c>
      <c r="N1395" s="119"/>
      <c r="O1395" s="119"/>
      <c r="P1395" s="119"/>
      <c r="AF1395" s="27">
        <f t="shared" si="144"/>
        <v>0</v>
      </c>
      <c r="AG1395" s="27">
        <f t="shared" si="145"/>
        <v>0</v>
      </c>
      <c r="AH1395" s="27">
        <f t="shared" si="146"/>
        <v>0</v>
      </c>
      <c r="AI1395" s="27">
        <f t="shared" si="147"/>
        <v>0</v>
      </c>
      <c r="AJ1395" s="27">
        <f t="shared" si="148"/>
        <v>9999</v>
      </c>
      <c r="AK1395" s="27">
        <f t="shared" si="149"/>
        <v>9999</v>
      </c>
      <c r="AL1395" s="27">
        <f t="shared" si="150"/>
        <v>9999</v>
      </c>
      <c r="AM1395" s="27">
        <f t="shared" si="151"/>
        <v>9999</v>
      </c>
    </row>
    <row r="1396" spans="1:39" ht="35.1" customHeight="1">
      <c r="A1396" s="119" t="s">
        <v>727</v>
      </c>
      <c r="B1396" s="119" t="s">
        <v>5998</v>
      </c>
      <c r="C1396" s="119" t="s">
        <v>429</v>
      </c>
      <c r="D1396" s="119" t="s">
        <v>14</v>
      </c>
      <c r="E1396" s="119" t="s">
        <v>12</v>
      </c>
      <c r="F1396" s="121">
        <v>4</v>
      </c>
      <c r="G1396" s="121">
        <v>0</v>
      </c>
      <c r="H1396" s="121">
        <v>2</v>
      </c>
      <c r="I1396" s="119"/>
      <c r="J1396" s="119" t="s">
        <v>429</v>
      </c>
      <c r="K1396" s="119"/>
      <c r="L1396" s="119" t="s">
        <v>3563</v>
      </c>
      <c r="M1396" s="119" t="s">
        <v>429</v>
      </c>
      <c r="N1396" s="119" t="s">
        <v>3564</v>
      </c>
      <c r="O1396" s="119"/>
      <c r="P1396" s="119"/>
      <c r="AF1396" s="27">
        <f t="shared" si="144"/>
        <v>0</v>
      </c>
      <c r="AG1396" s="27">
        <f t="shared" si="145"/>
        <v>0</v>
      </c>
      <c r="AH1396" s="27">
        <f t="shared" si="146"/>
        <v>0</v>
      </c>
      <c r="AI1396" s="27">
        <f t="shared" si="147"/>
        <v>0</v>
      </c>
      <c r="AJ1396" s="27">
        <f t="shared" si="148"/>
        <v>9999</v>
      </c>
      <c r="AK1396" s="27">
        <f t="shared" si="149"/>
        <v>9999</v>
      </c>
      <c r="AL1396" s="27">
        <f t="shared" si="150"/>
        <v>9999</v>
      </c>
      <c r="AM1396" s="27">
        <f t="shared" si="151"/>
        <v>9999</v>
      </c>
    </row>
    <row r="1397" spans="1:39" ht="35.1" customHeight="1">
      <c r="A1397" s="119" t="s">
        <v>727</v>
      </c>
      <c r="B1397" s="119" t="s">
        <v>5999</v>
      </c>
      <c r="C1397" s="119" t="s">
        <v>6000</v>
      </c>
      <c r="D1397" s="119" t="s">
        <v>14</v>
      </c>
      <c r="E1397" s="119" t="s">
        <v>3571</v>
      </c>
      <c r="F1397" s="121">
        <v>5</v>
      </c>
      <c r="G1397" s="121">
        <v>0</v>
      </c>
      <c r="H1397" s="121">
        <v>0</v>
      </c>
      <c r="I1397" s="119"/>
      <c r="J1397" s="119"/>
      <c r="K1397" s="119"/>
      <c r="L1397" s="119"/>
      <c r="M1397" s="119"/>
      <c r="N1397" s="119"/>
      <c r="O1397" s="119"/>
      <c r="P1397" s="119"/>
      <c r="AF1397" s="27">
        <f t="shared" si="144"/>
        <v>0</v>
      </c>
      <c r="AG1397" s="27">
        <f t="shared" si="145"/>
        <v>0</v>
      </c>
      <c r="AH1397" s="27">
        <f t="shared" si="146"/>
        <v>0</v>
      </c>
      <c r="AI1397" s="27">
        <f t="shared" si="147"/>
        <v>0</v>
      </c>
      <c r="AJ1397" s="27">
        <f t="shared" si="148"/>
        <v>9999</v>
      </c>
      <c r="AK1397" s="27">
        <f t="shared" si="149"/>
        <v>9999</v>
      </c>
      <c r="AL1397" s="27">
        <f t="shared" si="150"/>
        <v>9999</v>
      </c>
      <c r="AM1397" s="27">
        <f t="shared" si="151"/>
        <v>9999</v>
      </c>
    </row>
    <row r="1398" spans="1:39" ht="35.1" customHeight="1">
      <c r="A1398" s="119" t="s">
        <v>1828</v>
      </c>
      <c r="B1398" s="119" t="s">
        <v>6001</v>
      </c>
      <c r="C1398" s="119" t="s">
        <v>1837</v>
      </c>
      <c r="D1398" s="119" t="s">
        <v>19</v>
      </c>
      <c r="E1398" s="119" t="s">
        <v>12</v>
      </c>
      <c r="F1398" s="121">
        <v>1</v>
      </c>
      <c r="G1398" s="121">
        <v>3</v>
      </c>
      <c r="H1398" s="121">
        <v>0</v>
      </c>
      <c r="I1398" s="119" t="s">
        <v>1837</v>
      </c>
      <c r="J1398" s="119"/>
      <c r="K1398" s="119" t="s">
        <v>6002</v>
      </c>
      <c r="L1398" s="119"/>
      <c r="M1398" s="119" t="s">
        <v>1837</v>
      </c>
      <c r="N1398" s="119" t="s">
        <v>6003</v>
      </c>
      <c r="O1398" s="119" t="s">
        <v>2181</v>
      </c>
      <c r="P1398" s="119"/>
      <c r="AF1398" s="27">
        <f t="shared" si="144"/>
        <v>0</v>
      </c>
      <c r="AG1398" s="27">
        <f t="shared" si="145"/>
        <v>0</v>
      </c>
      <c r="AH1398" s="27">
        <f t="shared" si="146"/>
        <v>0</v>
      </c>
      <c r="AI1398" s="27">
        <f t="shared" si="147"/>
        <v>0</v>
      </c>
      <c r="AJ1398" s="27">
        <f t="shared" si="148"/>
        <v>9999</v>
      </c>
      <c r="AK1398" s="27">
        <f t="shared" si="149"/>
        <v>9999</v>
      </c>
      <c r="AL1398" s="27">
        <f t="shared" si="150"/>
        <v>9999</v>
      </c>
      <c r="AM1398" s="27">
        <f t="shared" si="151"/>
        <v>9999</v>
      </c>
    </row>
    <row r="1399" spans="1:39" ht="35.1" customHeight="1">
      <c r="A1399" s="119" t="s">
        <v>1828</v>
      </c>
      <c r="B1399" s="119" t="s">
        <v>6004</v>
      </c>
      <c r="C1399" s="119" t="s">
        <v>1838</v>
      </c>
      <c r="D1399" s="119" t="s">
        <v>19</v>
      </c>
      <c r="E1399" s="119" t="s">
        <v>12</v>
      </c>
      <c r="F1399" s="121">
        <v>2</v>
      </c>
      <c r="G1399" s="121">
        <v>3</v>
      </c>
      <c r="H1399" s="121">
        <v>0</v>
      </c>
      <c r="I1399" s="119" t="s">
        <v>1838</v>
      </c>
      <c r="J1399" s="119"/>
      <c r="K1399" s="119" t="s">
        <v>6005</v>
      </c>
      <c r="L1399" s="119"/>
      <c r="M1399" s="119" t="s">
        <v>1838</v>
      </c>
      <c r="N1399" s="119"/>
      <c r="O1399" s="119"/>
      <c r="P1399" s="119"/>
      <c r="AF1399" s="27">
        <f t="shared" si="144"/>
        <v>0</v>
      </c>
      <c r="AG1399" s="27">
        <f t="shared" si="145"/>
        <v>0</v>
      </c>
      <c r="AH1399" s="27">
        <f t="shared" si="146"/>
        <v>0</v>
      </c>
      <c r="AI1399" s="27">
        <f t="shared" si="147"/>
        <v>0</v>
      </c>
      <c r="AJ1399" s="27">
        <f t="shared" si="148"/>
        <v>9999</v>
      </c>
      <c r="AK1399" s="27">
        <f t="shared" si="149"/>
        <v>9999</v>
      </c>
      <c r="AL1399" s="27">
        <f t="shared" si="150"/>
        <v>9999</v>
      </c>
      <c r="AM1399" s="27">
        <f t="shared" si="151"/>
        <v>9999</v>
      </c>
    </row>
    <row r="1400" spans="1:39" ht="35.1" customHeight="1">
      <c r="A1400" s="119" t="s">
        <v>1828</v>
      </c>
      <c r="B1400" s="119" t="s">
        <v>6006</v>
      </c>
      <c r="C1400" s="119" t="s">
        <v>6007</v>
      </c>
      <c r="D1400" s="119" t="s">
        <v>19</v>
      </c>
      <c r="E1400" s="119" t="s">
        <v>12</v>
      </c>
      <c r="F1400" s="121">
        <v>3</v>
      </c>
      <c r="G1400" s="121">
        <v>2</v>
      </c>
      <c r="H1400" s="121">
        <v>0</v>
      </c>
      <c r="I1400" s="119" t="s">
        <v>6007</v>
      </c>
      <c r="J1400" s="119"/>
      <c r="K1400" s="119" t="s">
        <v>6008</v>
      </c>
      <c r="L1400" s="119"/>
      <c r="M1400" s="119" t="s">
        <v>6007</v>
      </c>
      <c r="N1400" s="119" t="s">
        <v>6009</v>
      </c>
      <c r="O1400" s="119" t="s">
        <v>1826</v>
      </c>
      <c r="P1400" s="119"/>
      <c r="AF1400" s="27">
        <f t="shared" si="144"/>
        <v>0</v>
      </c>
      <c r="AG1400" s="27">
        <f t="shared" si="145"/>
        <v>0</v>
      </c>
      <c r="AH1400" s="27">
        <f t="shared" si="146"/>
        <v>0</v>
      </c>
      <c r="AI1400" s="27">
        <f t="shared" si="147"/>
        <v>0</v>
      </c>
      <c r="AJ1400" s="27">
        <f t="shared" si="148"/>
        <v>9999</v>
      </c>
      <c r="AK1400" s="27">
        <f t="shared" si="149"/>
        <v>9999</v>
      </c>
      <c r="AL1400" s="27">
        <f t="shared" si="150"/>
        <v>9999</v>
      </c>
      <c r="AM1400" s="27">
        <f t="shared" si="151"/>
        <v>9999</v>
      </c>
    </row>
    <row r="1401" spans="1:39" ht="35.1" customHeight="1">
      <c r="A1401" s="119" t="s">
        <v>1828</v>
      </c>
      <c r="B1401" s="119" t="s">
        <v>6010</v>
      </c>
      <c r="C1401" s="119" t="s">
        <v>6011</v>
      </c>
      <c r="D1401" s="119" t="s">
        <v>19</v>
      </c>
      <c r="E1401" s="119" t="s">
        <v>12</v>
      </c>
      <c r="F1401" s="121">
        <v>4</v>
      </c>
      <c r="G1401" s="121">
        <v>2</v>
      </c>
      <c r="H1401" s="121">
        <v>0</v>
      </c>
      <c r="I1401" s="119" t="s">
        <v>6011</v>
      </c>
      <c r="J1401" s="119"/>
      <c r="K1401" s="119" t="s">
        <v>6012</v>
      </c>
      <c r="L1401" s="119"/>
      <c r="M1401" s="119" t="s">
        <v>6011</v>
      </c>
      <c r="N1401" s="119" t="s">
        <v>1661</v>
      </c>
      <c r="O1401" s="119" t="s">
        <v>1277</v>
      </c>
      <c r="P1401" s="119"/>
      <c r="AF1401" s="27">
        <f t="shared" si="144"/>
        <v>0</v>
      </c>
      <c r="AG1401" s="27">
        <f t="shared" si="145"/>
        <v>0</v>
      </c>
      <c r="AH1401" s="27">
        <f t="shared" si="146"/>
        <v>0</v>
      </c>
      <c r="AI1401" s="27">
        <f t="shared" si="147"/>
        <v>0</v>
      </c>
      <c r="AJ1401" s="27">
        <f t="shared" si="148"/>
        <v>9999</v>
      </c>
      <c r="AK1401" s="27">
        <f t="shared" si="149"/>
        <v>9999</v>
      </c>
      <c r="AL1401" s="27">
        <f t="shared" si="150"/>
        <v>9999</v>
      </c>
      <c r="AM1401" s="27">
        <f t="shared" si="151"/>
        <v>9999</v>
      </c>
    </row>
    <row r="1402" spans="1:39" ht="35.1" customHeight="1">
      <c r="A1402" s="119" t="s">
        <v>1828</v>
      </c>
      <c r="B1402" s="119" t="s">
        <v>6013</v>
      </c>
      <c r="C1402" s="119" t="s">
        <v>6014</v>
      </c>
      <c r="D1402" s="119" t="s">
        <v>19</v>
      </c>
      <c r="E1402" s="119" t="s">
        <v>3571</v>
      </c>
      <c r="F1402" s="121">
        <v>5</v>
      </c>
      <c r="G1402" s="121">
        <v>0</v>
      </c>
      <c r="H1402" s="121">
        <v>0</v>
      </c>
      <c r="I1402" s="119"/>
      <c r="J1402" s="119"/>
      <c r="K1402" s="119"/>
      <c r="L1402" s="119"/>
      <c r="M1402" s="119"/>
      <c r="N1402" s="119"/>
      <c r="O1402" s="119"/>
      <c r="P1402" s="119"/>
      <c r="AF1402" s="27">
        <f t="shared" si="144"/>
        <v>0</v>
      </c>
      <c r="AG1402" s="27">
        <f t="shared" si="145"/>
        <v>0</v>
      </c>
      <c r="AH1402" s="27">
        <f t="shared" si="146"/>
        <v>0</v>
      </c>
      <c r="AI1402" s="27">
        <f t="shared" si="147"/>
        <v>0</v>
      </c>
      <c r="AJ1402" s="27">
        <f t="shared" si="148"/>
        <v>9999</v>
      </c>
      <c r="AK1402" s="27">
        <f t="shared" si="149"/>
        <v>9999</v>
      </c>
      <c r="AL1402" s="27">
        <f t="shared" si="150"/>
        <v>9999</v>
      </c>
      <c r="AM1402" s="27">
        <f t="shared" si="151"/>
        <v>9999</v>
      </c>
    </row>
    <row r="1403" spans="1:39" ht="35.1" customHeight="1">
      <c r="A1403" s="119" t="s">
        <v>1828</v>
      </c>
      <c r="B1403" s="119" t="s">
        <v>6015</v>
      </c>
      <c r="C1403" s="119" t="s">
        <v>947</v>
      </c>
      <c r="D1403" s="119" t="s">
        <v>14</v>
      </c>
      <c r="E1403" s="119" t="s">
        <v>12</v>
      </c>
      <c r="F1403" s="121">
        <v>1</v>
      </c>
      <c r="G1403" s="121">
        <v>0</v>
      </c>
      <c r="H1403" s="121">
        <v>3</v>
      </c>
      <c r="I1403" s="119"/>
      <c r="J1403" s="119" t="s">
        <v>947</v>
      </c>
      <c r="K1403" s="119"/>
      <c r="L1403" s="119" t="s">
        <v>6016</v>
      </c>
      <c r="M1403" s="119" t="s">
        <v>947</v>
      </c>
      <c r="N1403" s="119" t="s">
        <v>4488</v>
      </c>
      <c r="O1403" s="119"/>
      <c r="P1403" s="119"/>
      <c r="AF1403" s="27">
        <f t="shared" si="144"/>
        <v>0</v>
      </c>
      <c r="AG1403" s="27">
        <f t="shared" si="145"/>
        <v>0</v>
      </c>
      <c r="AH1403" s="27">
        <f t="shared" si="146"/>
        <v>0</v>
      </c>
      <c r="AI1403" s="27">
        <f t="shared" si="147"/>
        <v>0</v>
      </c>
      <c r="AJ1403" s="27">
        <f t="shared" si="148"/>
        <v>9999</v>
      </c>
      <c r="AK1403" s="27">
        <f t="shared" si="149"/>
        <v>9999</v>
      </c>
      <c r="AL1403" s="27">
        <f t="shared" si="150"/>
        <v>9999</v>
      </c>
      <c r="AM1403" s="27">
        <f t="shared" si="151"/>
        <v>9999</v>
      </c>
    </row>
    <row r="1404" spans="1:39" ht="35.1" customHeight="1">
      <c r="A1404" s="119" t="s">
        <v>1828</v>
      </c>
      <c r="B1404" s="119" t="s">
        <v>6017</v>
      </c>
      <c r="C1404" s="119" t="s">
        <v>1826</v>
      </c>
      <c r="D1404" s="119" t="s">
        <v>14</v>
      </c>
      <c r="E1404" s="119" t="s">
        <v>12</v>
      </c>
      <c r="F1404" s="121">
        <v>2</v>
      </c>
      <c r="G1404" s="121">
        <v>0</v>
      </c>
      <c r="H1404" s="121">
        <v>3</v>
      </c>
      <c r="I1404" s="119"/>
      <c r="J1404" s="119" t="s">
        <v>1826</v>
      </c>
      <c r="K1404" s="119"/>
      <c r="L1404" s="119" t="s">
        <v>5997</v>
      </c>
      <c r="M1404" s="119" t="s">
        <v>1826</v>
      </c>
      <c r="N1404" s="119"/>
      <c r="O1404" s="119"/>
      <c r="P1404" s="119"/>
      <c r="AF1404" s="27">
        <f t="shared" ref="AF1404:AF1467" si="152">IF(AND($A1404=$B$20,$D1404="PRO",$E1404="POS"),IF(SUMPRODUCT(--($M1404:$AE1404&lt;&gt;""),--(((ISNUMBER(SEARCH($M1404:$AE1404,$B$5)))+(ISNUMBER(SEARCH(SUBSTITUTE($M1404:$AE1404," ",""),SUBSTITUTE($B$5," ","")))))&gt;0))&gt;0,$G1404,0),0)</f>
        <v>0</v>
      </c>
      <c r="AG1404" s="27">
        <f t="shared" ref="AG1404:AG1467" si="153">IF(AND($A1404=$B$20,$D1404="PRO",$E1404="POS"),IF(SUMPRODUCT(--($M1404:$AE1404&lt;&gt;""),--(((ISNUMBER(SEARCH($M1404:$AE1404,$B$5&amp;" "&amp;$B$10)))+(ISNUMBER(SEARCH(SUBSTITUTE($M1404:$AE1404," ",""),SUBSTITUTE($B$5&amp;" "&amp;$B$10," ","")))))&gt;0))&gt;0,$G1404,0),0)</f>
        <v>0</v>
      </c>
      <c r="AH1404" s="27">
        <f t="shared" ref="AH1404:AH1467" si="154">IF(AND($A1404=$B$20,$D1404="CFA",$E1404="POS"),IF(SUMPRODUCT(--($M1404:$AE1404&lt;&gt;""),--(((ISNUMBER(SEARCH($M1404:$AE1404,$D$5)))+(ISNUMBER(SEARCH(SUBSTITUTE($M1404:$AE1404," ",""),SUBSTITUTE($D$5," ","")))))&gt;0))&gt;0,$H1404,0),0)</f>
        <v>0</v>
      </c>
      <c r="AI1404" s="27">
        <f t="shared" ref="AI1404:AI1467" si="155">IF(AND($A1404=$B$20,$D1404="CFA",$E1404="POS"),IF(SUMPRODUCT(--($M1404:$AE1404&lt;&gt;""),--(((ISNUMBER(SEARCH($M1404:$AE1404,$D$5&amp;" "&amp;$D$10)))+(ISNUMBER(SEARCH(SUBSTITUTE($M1404:$AE1404," ",""),SUBSTITUTE($D$5&amp;" "&amp;$D$10," ","")))))&gt;0))&gt;0,$H1404,0),0)</f>
        <v>0</v>
      </c>
      <c r="AJ1404" s="27">
        <f t="shared" ref="AJ1404:AJ1467" si="156">IF(AND($A1404=$B$20,$D1404="PRO",$E1404="POS",$AF1404=0),$F1404,9999)</f>
        <v>9999</v>
      </c>
      <c r="AK1404" s="27">
        <f t="shared" ref="AK1404:AK1467" si="157">IF(AND($A1404=$B$20,$D1404="PRO",$E1404="POS",$AG1404=0),$F1404,9999)</f>
        <v>9999</v>
      </c>
      <c r="AL1404" s="27">
        <f t="shared" ref="AL1404:AL1467" si="158">IF(AND($A1404=$B$20,$D1404="CFA",$E1404="POS",$AH1404=0),$F1404,9999)</f>
        <v>9999</v>
      </c>
      <c r="AM1404" s="27">
        <f t="shared" ref="AM1404:AM1467" si="159">IF(AND($A1404=$B$20,$D1404="CFA",$E1404="POS",$AI1404=0),$F1404,9999)</f>
        <v>9999</v>
      </c>
    </row>
    <row r="1405" spans="1:39" ht="35.1" customHeight="1">
      <c r="A1405" s="119" t="s">
        <v>1828</v>
      </c>
      <c r="B1405" s="119" t="s">
        <v>6018</v>
      </c>
      <c r="C1405" s="119" t="s">
        <v>60</v>
      </c>
      <c r="D1405" s="119" t="s">
        <v>14</v>
      </c>
      <c r="E1405" s="119" t="s">
        <v>12</v>
      </c>
      <c r="F1405" s="121">
        <v>3</v>
      </c>
      <c r="G1405" s="121">
        <v>0</v>
      </c>
      <c r="H1405" s="121">
        <v>2</v>
      </c>
      <c r="I1405" s="119"/>
      <c r="J1405" s="119" t="s">
        <v>60</v>
      </c>
      <c r="K1405" s="119"/>
      <c r="L1405" s="119" t="s">
        <v>3854</v>
      </c>
      <c r="M1405" s="119" t="s">
        <v>60</v>
      </c>
      <c r="N1405" s="119"/>
      <c r="O1405" s="119"/>
      <c r="P1405" s="119"/>
      <c r="AF1405" s="27">
        <f t="shared" si="152"/>
        <v>0</v>
      </c>
      <c r="AG1405" s="27">
        <f t="shared" si="153"/>
        <v>0</v>
      </c>
      <c r="AH1405" s="27">
        <f t="shared" si="154"/>
        <v>0</v>
      </c>
      <c r="AI1405" s="27">
        <f t="shared" si="155"/>
        <v>0</v>
      </c>
      <c r="AJ1405" s="27">
        <f t="shared" si="156"/>
        <v>9999</v>
      </c>
      <c r="AK1405" s="27">
        <f t="shared" si="157"/>
        <v>9999</v>
      </c>
      <c r="AL1405" s="27">
        <f t="shared" si="158"/>
        <v>9999</v>
      </c>
      <c r="AM1405" s="27">
        <f t="shared" si="159"/>
        <v>9999</v>
      </c>
    </row>
    <row r="1406" spans="1:39" ht="35.1" customHeight="1">
      <c r="A1406" s="119" t="s">
        <v>1828</v>
      </c>
      <c r="B1406" s="119" t="s">
        <v>6019</v>
      </c>
      <c r="C1406" s="119" t="s">
        <v>54</v>
      </c>
      <c r="D1406" s="119" t="s">
        <v>14</v>
      </c>
      <c r="E1406" s="119" t="s">
        <v>12</v>
      </c>
      <c r="F1406" s="121">
        <v>4</v>
      </c>
      <c r="G1406" s="121">
        <v>0</v>
      </c>
      <c r="H1406" s="121">
        <v>2</v>
      </c>
      <c r="I1406" s="119"/>
      <c r="J1406" s="119" t="s">
        <v>54</v>
      </c>
      <c r="K1406" s="119"/>
      <c r="L1406" s="119" t="s">
        <v>3875</v>
      </c>
      <c r="M1406" s="119" t="s">
        <v>54</v>
      </c>
      <c r="N1406" s="119"/>
      <c r="O1406" s="119"/>
      <c r="P1406" s="119"/>
      <c r="AF1406" s="27">
        <f t="shared" si="152"/>
        <v>0</v>
      </c>
      <c r="AG1406" s="27">
        <f t="shared" si="153"/>
        <v>0</v>
      </c>
      <c r="AH1406" s="27">
        <f t="shared" si="154"/>
        <v>0</v>
      </c>
      <c r="AI1406" s="27">
        <f t="shared" si="155"/>
        <v>0</v>
      </c>
      <c r="AJ1406" s="27">
        <f t="shared" si="156"/>
        <v>9999</v>
      </c>
      <c r="AK1406" s="27">
        <f t="shared" si="157"/>
        <v>9999</v>
      </c>
      <c r="AL1406" s="27">
        <f t="shared" si="158"/>
        <v>9999</v>
      </c>
      <c r="AM1406" s="27">
        <f t="shared" si="159"/>
        <v>9999</v>
      </c>
    </row>
    <row r="1407" spans="1:39" ht="35.1" customHeight="1">
      <c r="A1407" s="119" t="s">
        <v>1828</v>
      </c>
      <c r="B1407" s="119" t="s">
        <v>6020</v>
      </c>
      <c r="C1407" s="119" t="s">
        <v>6021</v>
      </c>
      <c r="D1407" s="119" t="s">
        <v>14</v>
      </c>
      <c r="E1407" s="119" t="s">
        <v>3571</v>
      </c>
      <c r="F1407" s="121">
        <v>5</v>
      </c>
      <c r="G1407" s="121">
        <v>0</v>
      </c>
      <c r="H1407" s="121">
        <v>0</v>
      </c>
      <c r="I1407" s="119"/>
      <c r="J1407" s="119"/>
      <c r="K1407" s="119"/>
      <c r="L1407" s="119"/>
      <c r="M1407" s="119"/>
      <c r="N1407" s="119"/>
      <c r="O1407" s="119"/>
      <c r="P1407" s="119"/>
      <c r="AF1407" s="27">
        <f t="shared" si="152"/>
        <v>0</v>
      </c>
      <c r="AG1407" s="27">
        <f t="shared" si="153"/>
        <v>0</v>
      </c>
      <c r="AH1407" s="27">
        <f t="shared" si="154"/>
        <v>0</v>
      </c>
      <c r="AI1407" s="27">
        <f t="shared" si="155"/>
        <v>0</v>
      </c>
      <c r="AJ1407" s="27">
        <f t="shared" si="156"/>
        <v>9999</v>
      </c>
      <c r="AK1407" s="27">
        <f t="shared" si="157"/>
        <v>9999</v>
      </c>
      <c r="AL1407" s="27">
        <f t="shared" si="158"/>
        <v>9999</v>
      </c>
      <c r="AM1407" s="27">
        <f t="shared" si="159"/>
        <v>9999</v>
      </c>
    </row>
    <row r="1408" spans="1:39" ht="35.1" customHeight="1">
      <c r="A1408" s="119" t="s">
        <v>1839</v>
      </c>
      <c r="B1408" s="119" t="s">
        <v>6022</v>
      </c>
      <c r="C1408" s="119" t="s">
        <v>1483</v>
      </c>
      <c r="D1408" s="119" t="s">
        <v>19</v>
      </c>
      <c r="E1408" s="119" t="s">
        <v>12</v>
      </c>
      <c r="F1408" s="121">
        <v>1</v>
      </c>
      <c r="G1408" s="121">
        <v>3</v>
      </c>
      <c r="H1408" s="121">
        <v>0</v>
      </c>
      <c r="I1408" s="119" t="s">
        <v>1483</v>
      </c>
      <c r="J1408" s="119"/>
      <c r="K1408" s="119" t="s">
        <v>5391</v>
      </c>
      <c r="L1408" s="119"/>
      <c r="M1408" s="119" t="s">
        <v>1483</v>
      </c>
      <c r="N1408" s="119"/>
      <c r="O1408" s="119"/>
      <c r="P1408" s="119"/>
      <c r="AF1408" s="27">
        <f t="shared" si="152"/>
        <v>0</v>
      </c>
      <c r="AG1408" s="27">
        <f t="shared" si="153"/>
        <v>0</v>
      </c>
      <c r="AH1408" s="27">
        <f t="shared" si="154"/>
        <v>0</v>
      </c>
      <c r="AI1408" s="27">
        <f t="shared" si="155"/>
        <v>0</v>
      </c>
      <c r="AJ1408" s="27">
        <f t="shared" si="156"/>
        <v>9999</v>
      </c>
      <c r="AK1408" s="27">
        <f t="shared" si="157"/>
        <v>9999</v>
      </c>
      <c r="AL1408" s="27">
        <f t="shared" si="158"/>
        <v>9999</v>
      </c>
      <c r="AM1408" s="27">
        <f t="shared" si="159"/>
        <v>9999</v>
      </c>
    </row>
    <row r="1409" spans="1:39" ht="35.1" customHeight="1">
      <c r="A1409" s="119" t="s">
        <v>1839</v>
      </c>
      <c r="B1409" s="119" t="s">
        <v>6023</v>
      </c>
      <c r="C1409" s="119" t="s">
        <v>47</v>
      </c>
      <c r="D1409" s="119" t="s">
        <v>19</v>
      </c>
      <c r="E1409" s="119" t="s">
        <v>12</v>
      </c>
      <c r="F1409" s="121">
        <v>2</v>
      </c>
      <c r="G1409" s="121">
        <v>3</v>
      </c>
      <c r="H1409" s="121">
        <v>0</v>
      </c>
      <c r="I1409" s="119" t="s">
        <v>47</v>
      </c>
      <c r="J1409" s="119"/>
      <c r="K1409" s="119" t="s">
        <v>5506</v>
      </c>
      <c r="L1409" s="119"/>
      <c r="M1409" s="119" t="s">
        <v>47</v>
      </c>
      <c r="N1409" s="119" t="s">
        <v>5004</v>
      </c>
      <c r="O1409" s="119"/>
      <c r="P1409" s="119"/>
      <c r="AF1409" s="27">
        <f t="shared" si="152"/>
        <v>0</v>
      </c>
      <c r="AG1409" s="27">
        <f t="shared" si="153"/>
        <v>0</v>
      </c>
      <c r="AH1409" s="27">
        <f t="shared" si="154"/>
        <v>0</v>
      </c>
      <c r="AI1409" s="27">
        <f t="shared" si="155"/>
        <v>0</v>
      </c>
      <c r="AJ1409" s="27">
        <f t="shared" si="156"/>
        <v>9999</v>
      </c>
      <c r="AK1409" s="27">
        <f t="shared" si="157"/>
        <v>9999</v>
      </c>
      <c r="AL1409" s="27">
        <f t="shared" si="158"/>
        <v>9999</v>
      </c>
      <c r="AM1409" s="27">
        <f t="shared" si="159"/>
        <v>9999</v>
      </c>
    </row>
    <row r="1410" spans="1:39" ht="35.1" customHeight="1">
      <c r="A1410" s="119" t="s">
        <v>1839</v>
      </c>
      <c r="B1410" s="119" t="s">
        <v>6024</v>
      </c>
      <c r="C1410" s="119" t="s">
        <v>6025</v>
      </c>
      <c r="D1410" s="119" t="s">
        <v>19</v>
      </c>
      <c r="E1410" s="119" t="s">
        <v>12</v>
      </c>
      <c r="F1410" s="121">
        <v>3</v>
      </c>
      <c r="G1410" s="121">
        <v>2</v>
      </c>
      <c r="H1410" s="121">
        <v>0</v>
      </c>
      <c r="I1410" s="119" t="s">
        <v>6025</v>
      </c>
      <c r="J1410" s="119"/>
      <c r="K1410" s="119" t="s">
        <v>6026</v>
      </c>
      <c r="L1410" s="119"/>
      <c r="M1410" s="119" t="s">
        <v>6025</v>
      </c>
      <c r="N1410" s="119" t="s">
        <v>6027</v>
      </c>
      <c r="O1410" s="119" t="s">
        <v>6028</v>
      </c>
      <c r="P1410" s="119" t="s">
        <v>6029</v>
      </c>
      <c r="AF1410" s="27">
        <f t="shared" si="152"/>
        <v>0</v>
      </c>
      <c r="AG1410" s="27">
        <f t="shared" si="153"/>
        <v>0</v>
      </c>
      <c r="AH1410" s="27">
        <f t="shared" si="154"/>
        <v>0</v>
      </c>
      <c r="AI1410" s="27">
        <f t="shared" si="155"/>
        <v>0</v>
      </c>
      <c r="AJ1410" s="27">
        <f t="shared" si="156"/>
        <v>9999</v>
      </c>
      <c r="AK1410" s="27">
        <f t="shared" si="157"/>
        <v>9999</v>
      </c>
      <c r="AL1410" s="27">
        <f t="shared" si="158"/>
        <v>9999</v>
      </c>
      <c r="AM1410" s="27">
        <f t="shared" si="159"/>
        <v>9999</v>
      </c>
    </row>
    <row r="1411" spans="1:39" ht="35.1" customHeight="1">
      <c r="A1411" s="119" t="s">
        <v>1839</v>
      </c>
      <c r="B1411" s="119" t="s">
        <v>6030</v>
      </c>
      <c r="C1411" s="119" t="s">
        <v>1314</v>
      </c>
      <c r="D1411" s="119" t="s">
        <v>19</v>
      </c>
      <c r="E1411" s="119" t="s">
        <v>12</v>
      </c>
      <c r="F1411" s="121">
        <v>4</v>
      </c>
      <c r="G1411" s="121">
        <v>2</v>
      </c>
      <c r="H1411" s="121">
        <v>0</v>
      </c>
      <c r="I1411" s="119" t="s">
        <v>1314</v>
      </c>
      <c r="J1411" s="119"/>
      <c r="K1411" s="119" t="s">
        <v>5324</v>
      </c>
      <c r="L1411" s="119"/>
      <c r="M1411" s="119" t="s">
        <v>1314</v>
      </c>
      <c r="N1411" s="119" t="s">
        <v>5126</v>
      </c>
      <c r="O1411" s="119"/>
      <c r="P1411" s="119"/>
      <c r="AF1411" s="27">
        <f t="shared" si="152"/>
        <v>0</v>
      </c>
      <c r="AG1411" s="27">
        <f t="shared" si="153"/>
        <v>0</v>
      </c>
      <c r="AH1411" s="27">
        <f t="shared" si="154"/>
        <v>0</v>
      </c>
      <c r="AI1411" s="27">
        <f t="shared" si="155"/>
        <v>0</v>
      </c>
      <c r="AJ1411" s="27">
        <f t="shared" si="156"/>
        <v>9999</v>
      </c>
      <c r="AK1411" s="27">
        <f t="shared" si="157"/>
        <v>9999</v>
      </c>
      <c r="AL1411" s="27">
        <f t="shared" si="158"/>
        <v>9999</v>
      </c>
      <c r="AM1411" s="27">
        <f t="shared" si="159"/>
        <v>9999</v>
      </c>
    </row>
    <row r="1412" spans="1:39" ht="35.1" customHeight="1">
      <c r="A1412" s="119" t="s">
        <v>1839</v>
      </c>
      <c r="B1412" s="119" t="s">
        <v>6031</v>
      </c>
      <c r="C1412" s="119" t="s">
        <v>6032</v>
      </c>
      <c r="D1412" s="119" t="s">
        <v>19</v>
      </c>
      <c r="E1412" s="119" t="s">
        <v>3571</v>
      </c>
      <c r="F1412" s="121">
        <v>5</v>
      </c>
      <c r="G1412" s="121">
        <v>0</v>
      </c>
      <c r="H1412" s="121">
        <v>0</v>
      </c>
      <c r="I1412" s="119"/>
      <c r="J1412" s="119"/>
      <c r="K1412" s="119"/>
      <c r="L1412" s="119"/>
      <c r="M1412" s="119"/>
      <c r="N1412" s="119"/>
      <c r="O1412" s="119"/>
      <c r="P1412" s="119"/>
      <c r="AF1412" s="27">
        <f t="shared" si="152"/>
        <v>0</v>
      </c>
      <c r="AG1412" s="27">
        <f t="shared" si="153"/>
        <v>0</v>
      </c>
      <c r="AH1412" s="27">
        <f t="shared" si="154"/>
        <v>0</v>
      </c>
      <c r="AI1412" s="27">
        <f t="shared" si="155"/>
        <v>0</v>
      </c>
      <c r="AJ1412" s="27">
        <f t="shared" si="156"/>
        <v>9999</v>
      </c>
      <c r="AK1412" s="27">
        <f t="shared" si="157"/>
        <v>9999</v>
      </c>
      <c r="AL1412" s="27">
        <f t="shared" si="158"/>
        <v>9999</v>
      </c>
      <c r="AM1412" s="27">
        <f t="shared" si="159"/>
        <v>9999</v>
      </c>
    </row>
    <row r="1413" spans="1:39" ht="35.1" customHeight="1">
      <c r="A1413" s="119" t="s">
        <v>1839</v>
      </c>
      <c r="B1413" s="119" t="s">
        <v>6033</v>
      </c>
      <c r="C1413" s="119" t="s">
        <v>1848</v>
      </c>
      <c r="D1413" s="119" t="s">
        <v>14</v>
      </c>
      <c r="E1413" s="119" t="s">
        <v>12</v>
      </c>
      <c r="F1413" s="121">
        <v>1</v>
      </c>
      <c r="G1413" s="121">
        <v>0</v>
      </c>
      <c r="H1413" s="121">
        <v>3</v>
      </c>
      <c r="I1413" s="119"/>
      <c r="J1413" s="119" t="s">
        <v>1848</v>
      </c>
      <c r="K1413" s="119"/>
      <c r="L1413" s="119" t="s">
        <v>6034</v>
      </c>
      <c r="M1413" s="119" t="s">
        <v>1848</v>
      </c>
      <c r="N1413" s="119"/>
      <c r="O1413" s="119"/>
      <c r="P1413" s="119"/>
      <c r="AF1413" s="27">
        <f t="shared" si="152"/>
        <v>0</v>
      </c>
      <c r="AG1413" s="27">
        <f t="shared" si="153"/>
        <v>0</v>
      </c>
      <c r="AH1413" s="27">
        <f t="shared" si="154"/>
        <v>0</v>
      </c>
      <c r="AI1413" s="27">
        <f t="shared" si="155"/>
        <v>0</v>
      </c>
      <c r="AJ1413" s="27">
        <f t="shared" si="156"/>
        <v>9999</v>
      </c>
      <c r="AK1413" s="27">
        <f t="shared" si="157"/>
        <v>9999</v>
      </c>
      <c r="AL1413" s="27">
        <f t="shared" si="158"/>
        <v>9999</v>
      </c>
      <c r="AM1413" s="27">
        <f t="shared" si="159"/>
        <v>9999</v>
      </c>
    </row>
    <row r="1414" spans="1:39" ht="35.1" customHeight="1">
      <c r="A1414" s="119" t="s">
        <v>1839</v>
      </c>
      <c r="B1414" s="119" t="s">
        <v>6035</v>
      </c>
      <c r="C1414" s="119" t="s">
        <v>1264</v>
      </c>
      <c r="D1414" s="119" t="s">
        <v>14</v>
      </c>
      <c r="E1414" s="119" t="s">
        <v>12</v>
      </c>
      <c r="F1414" s="121">
        <v>2</v>
      </c>
      <c r="G1414" s="121">
        <v>0</v>
      </c>
      <c r="H1414" s="121">
        <v>3</v>
      </c>
      <c r="I1414" s="119"/>
      <c r="J1414" s="119" t="s">
        <v>1264</v>
      </c>
      <c r="K1414" s="119"/>
      <c r="L1414" s="119" t="s">
        <v>5048</v>
      </c>
      <c r="M1414" s="119" t="s">
        <v>1264</v>
      </c>
      <c r="N1414" s="119" t="s">
        <v>2598</v>
      </c>
      <c r="O1414" s="119"/>
      <c r="P1414" s="119"/>
      <c r="AF1414" s="27">
        <f t="shared" si="152"/>
        <v>0</v>
      </c>
      <c r="AG1414" s="27">
        <f t="shared" si="153"/>
        <v>0</v>
      </c>
      <c r="AH1414" s="27">
        <f t="shared" si="154"/>
        <v>0</v>
      </c>
      <c r="AI1414" s="27">
        <f t="shared" si="155"/>
        <v>0</v>
      </c>
      <c r="AJ1414" s="27">
        <f t="shared" si="156"/>
        <v>9999</v>
      </c>
      <c r="AK1414" s="27">
        <f t="shared" si="157"/>
        <v>9999</v>
      </c>
      <c r="AL1414" s="27">
        <f t="shared" si="158"/>
        <v>9999</v>
      </c>
      <c r="AM1414" s="27">
        <f t="shared" si="159"/>
        <v>9999</v>
      </c>
    </row>
    <row r="1415" spans="1:39" ht="35.1" customHeight="1">
      <c r="A1415" s="119" t="s">
        <v>1839</v>
      </c>
      <c r="B1415" s="119" t="s">
        <v>6036</v>
      </c>
      <c r="C1415" s="119" t="s">
        <v>1849</v>
      </c>
      <c r="D1415" s="119" t="s">
        <v>14</v>
      </c>
      <c r="E1415" s="119" t="s">
        <v>12</v>
      </c>
      <c r="F1415" s="121">
        <v>3</v>
      </c>
      <c r="G1415" s="121">
        <v>0</v>
      </c>
      <c r="H1415" s="121">
        <v>2</v>
      </c>
      <c r="I1415" s="119"/>
      <c r="J1415" s="119" t="s">
        <v>1849</v>
      </c>
      <c r="K1415" s="119"/>
      <c r="L1415" s="119" t="s">
        <v>6037</v>
      </c>
      <c r="M1415" s="119" t="s">
        <v>1849</v>
      </c>
      <c r="N1415" s="119" t="s">
        <v>2592</v>
      </c>
      <c r="O1415" s="119"/>
      <c r="P1415" s="119"/>
      <c r="AF1415" s="27">
        <f t="shared" si="152"/>
        <v>0</v>
      </c>
      <c r="AG1415" s="27">
        <f t="shared" si="153"/>
        <v>0</v>
      </c>
      <c r="AH1415" s="27">
        <f t="shared" si="154"/>
        <v>0</v>
      </c>
      <c r="AI1415" s="27">
        <f t="shared" si="155"/>
        <v>0</v>
      </c>
      <c r="AJ1415" s="27">
        <f t="shared" si="156"/>
        <v>9999</v>
      </c>
      <c r="AK1415" s="27">
        <f t="shared" si="157"/>
        <v>9999</v>
      </c>
      <c r="AL1415" s="27">
        <f t="shared" si="158"/>
        <v>9999</v>
      </c>
      <c r="AM1415" s="27">
        <f t="shared" si="159"/>
        <v>9999</v>
      </c>
    </row>
    <row r="1416" spans="1:39" ht="35.1" customHeight="1">
      <c r="A1416" s="119" t="s">
        <v>1839</v>
      </c>
      <c r="B1416" s="119" t="s">
        <v>6038</v>
      </c>
      <c r="C1416" s="119" t="s">
        <v>1276</v>
      </c>
      <c r="D1416" s="119" t="s">
        <v>14</v>
      </c>
      <c r="E1416" s="119" t="s">
        <v>12</v>
      </c>
      <c r="F1416" s="121">
        <v>4</v>
      </c>
      <c r="G1416" s="121">
        <v>0</v>
      </c>
      <c r="H1416" s="121">
        <v>2</v>
      </c>
      <c r="I1416" s="119"/>
      <c r="J1416" s="119" t="s">
        <v>1276</v>
      </c>
      <c r="K1416" s="119"/>
      <c r="L1416" s="119" t="s">
        <v>5064</v>
      </c>
      <c r="M1416" s="119" t="s">
        <v>1276</v>
      </c>
      <c r="N1416" s="119"/>
      <c r="O1416" s="119"/>
      <c r="P1416" s="119"/>
      <c r="AF1416" s="27">
        <f t="shared" si="152"/>
        <v>0</v>
      </c>
      <c r="AG1416" s="27">
        <f t="shared" si="153"/>
        <v>0</v>
      </c>
      <c r="AH1416" s="27">
        <f t="shared" si="154"/>
        <v>0</v>
      </c>
      <c r="AI1416" s="27">
        <f t="shared" si="155"/>
        <v>0</v>
      </c>
      <c r="AJ1416" s="27">
        <f t="shared" si="156"/>
        <v>9999</v>
      </c>
      <c r="AK1416" s="27">
        <f t="shared" si="157"/>
        <v>9999</v>
      </c>
      <c r="AL1416" s="27">
        <f t="shared" si="158"/>
        <v>9999</v>
      </c>
      <c r="AM1416" s="27">
        <f t="shared" si="159"/>
        <v>9999</v>
      </c>
    </row>
    <row r="1417" spans="1:39" ht="35.1" customHeight="1">
      <c r="A1417" s="119" t="s">
        <v>1839</v>
      </c>
      <c r="B1417" s="119" t="s">
        <v>6039</v>
      </c>
      <c r="C1417" s="119" t="s">
        <v>6040</v>
      </c>
      <c r="D1417" s="119" t="s">
        <v>14</v>
      </c>
      <c r="E1417" s="119" t="s">
        <v>3571</v>
      </c>
      <c r="F1417" s="121">
        <v>5</v>
      </c>
      <c r="G1417" s="121">
        <v>0</v>
      </c>
      <c r="H1417" s="121">
        <v>0</v>
      </c>
      <c r="I1417" s="119"/>
      <c r="J1417" s="119"/>
      <c r="K1417" s="119"/>
      <c r="L1417" s="119"/>
      <c r="M1417" s="119"/>
      <c r="N1417" s="119"/>
      <c r="O1417" s="119"/>
      <c r="P1417" s="119"/>
      <c r="AF1417" s="27">
        <f t="shared" si="152"/>
        <v>0</v>
      </c>
      <c r="AG1417" s="27">
        <f t="shared" si="153"/>
        <v>0</v>
      </c>
      <c r="AH1417" s="27">
        <f t="shared" si="154"/>
        <v>0</v>
      </c>
      <c r="AI1417" s="27">
        <f t="shared" si="155"/>
        <v>0</v>
      </c>
      <c r="AJ1417" s="27">
        <f t="shared" si="156"/>
        <v>9999</v>
      </c>
      <c r="AK1417" s="27">
        <f t="shared" si="157"/>
        <v>9999</v>
      </c>
      <c r="AL1417" s="27">
        <f t="shared" si="158"/>
        <v>9999</v>
      </c>
      <c r="AM1417" s="27">
        <f t="shared" si="159"/>
        <v>9999</v>
      </c>
    </row>
    <row r="1418" spans="1:39" ht="35.1" customHeight="1">
      <c r="A1418" s="119" t="s">
        <v>1850</v>
      </c>
      <c r="B1418" s="119" t="s">
        <v>6041</v>
      </c>
      <c r="C1418" s="119" t="s">
        <v>1861</v>
      </c>
      <c r="D1418" s="119" t="s">
        <v>19</v>
      </c>
      <c r="E1418" s="119" t="s">
        <v>12</v>
      </c>
      <c r="F1418" s="121">
        <v>1</v>
      </c>
      <c r="G1418" s="121">
        <v>3</v>
      </c>
      <c r="H1418" s="121">
        <v>0</v>
      </c>
      <c r="I1418" s="119" t="s">
        <v>1861</v>
      </c>
      <c r="J1418" s="119"/>
      <c r="K1418" s="119" t="s">
        <v>6042</v>
      </c>
      <c r="L1418" s="119"/>
      <c r="M1418" s="119" t="s">
        <v>1861</v>
      </c>
      <c r="N1418" s="119" t="s">
        <v>6043</v>
      </c>
      <c r="O1418" s="119" t="s">
        <v>6044</v>
      </c>
      <c r="P1418" s="119" t="s">
        <v>6045</v>
      </c>
      <c r="AF1418" s="27">
        <f t="shared" si="152"/>
        <v>0</v>
      </c>
      <c r="AG1418" s="27">
        <f t="shared" si="153"/>
        <v>0</v>
      </c>
      <c r="AH1418" s="27">
        <f t="shared" si="154"/>
        <v>0</v>
      </c>
      <c r="AI1418" s="27">
        <f t="shared" si="155"/>
        <v>0</v>
      </c>
      <c r="AJ1418" s="27">
        <f t="shared" si="156"/>
        <v>9999</v>
      </c>
      <c r="AK1418" s="27">
        <f t="shared" si="157"/>
        <v>9999</v>
      </c>
      <c r="AL1418" s="27">
        <f t="shared" si="158"/>
        <v>9999</v>
      </c>
      <c r="AM1418" s="27">
        <f t="shared" si="159"/>
        <v>9999</v>
      </c>
    </row>
    <row r="1419" spans="1:39" ht="35.1" customHeight="1">
      <c r="A1419" s="119" t="s">
        <v>1850</v>
      </c>
      <c r="B1419" s="119" t="s">
        <v>6046</v>
      </c>
      <c r="C1419" s="119" t="s">
        <v>1862</v>
      </c>
      <c r="D1419" s="119" t="s">
        <v>19</v>
      </c>
      <c r="E1419" s="119" t="s">
        <v>12</v>
      </c>
      <c r="F1419" s="121">
        <v>2</v>
      </c>
      <c r="G1419" s="121">
        <v>3</v>
      </c>
      <c r="H1419" s="121">
        <v>0</v>
      </c>
      <c r="I1419" s="119" t="s">
        <v>1862</v>
      </c>
      <c r="J1419" s="119"/>
      <c r="K1419" s="119" t="s">
        <v>6047</v>
      </c>
      <c r="L1419" s="119"/>
      <c r="M1419" s="119" t="s">
        <v>1862</v>
      </c>
      <c r="N1419" s="119"/>
      <c r="O1419" s="119"/>
      <c r="P1419" s="119"/>
      <c r="AF1419" s="27">
        <f t="shared" si="152"/>
        <v>0</v>
      </c>
      <c r="AG1419" s="27">
        <f t="shared" si="153"/>
        <v>0</v>
      </c>
      <c r="AH1419" s="27">
        <f t="shared" si="154"/>
        <v>0</v>
      </c>
      <c r="AI1419" s="27">
        <f t="shared" si="155"/>
        <v>0</v>
      </c>
      <c r="AJ1419" s="27">
        <f t="shared" si="156"/>
        <v>9999</v>
      </c>
      <c r="AK1419" s="27">
        <f t="shared" si="157"/>
        <v>9999</v>
      </c>
      <c r="AL1419" s="27">
        <f t="shared" si="158"/>
        <v>9999</v>
      </c>
      <c r="AM1419" s="27">
        <f t="shared" si="159"/>
        <v>9999</v>
      </c>
    </row>
    <row r="1420" spans="1:39" ht="35.1" customHeight="1">
      <c r="A1420" s="119" t="s">
        <v>1850</v>
      </c>
      <c r="B1420" s="119" t="s">
        <v>6048</v>
      </c>
      <c r="C1420" s="119" t="s">
        <v>6049</v>
      </c>
      <c r="D1420" s="119" t="s">
        <v>19</v>
      </c>
      <c r="E1420" s="119" t="s">
        <v>12</v>
      </c>
      <c r="F1420" s="121">
        <v>3</v>
      </c>
      <c r="G1420" s="121">
        <v>2</v>
      </c>
      <c r="H1420" s="121">
        <v>0</v>
      </c>
      <c r="I1420" s="119" t="s">
        <v>6049</v>
      </c>
      <c r="J1420" s="119"/>
      <c r="K1420" s="119" t="s">
        <v>6050</v>
      </c>
      <c r="L1420" s="119"/>
      <c r="M1420" s="119" t="s">
        <v>6049</v>
      </c>
      <c r="N1420" s="119"/>
      <c r="O1420" s="119"/>
      <c r="P1420" s="119"/>
      <c r="AF1420" s="27">
        <f t="shared" si="152"/>
        <v>0</v>
      </c>
      <c r="AG1420" s="27">
        <f t="shared" si="153"/>
        <v>0</v>
      </c>
      <c r="AH1420" s="27">
        <f t="shared" si="154"/>
        <v>0</v>
      </c>
      <c r="AI1420" s="27">
        <f t="shared" si="155"/>
        <v>0</v>
      </c>
      <c r="AJ1420" s="27">
        <f t="shared" si="156"/>
        <v>9999</v>
      </c>
      <c r="AK1420" s="27">
        <f t="shared" si="157"/>
        <v>9999</v>
      </c>
      <c r="AL1420" s="27">
        <f t="shared" si="158"/>
        <v>9999</v>
      </c>
      <c r="AM1420" s="27">
        <f t="shared" si="159"/>
        <v>9999</v>
      </c>
    </row>
    <row r="1421" spans="1:39" ht="35.1" customHeight="1">
      <c r="A1421" s="119" t="s">
        <v>1850</v>
      </c>
      <c r="B1421" s="119" t="s">
        <v>6051</v>
      </c>
      <c r="C1421" s="119" t="s">
        <v>5288</v>
      </c>
      <c r="D1421" s="119" t="s">
        <v>19</v>
      </c>
      <c r="E1421" s="119" t="s">
        <v>12</v>
      </c>
      <c r="F1421" s="121">
        <v>4</v>
      </c>
      <c r="G1421" s="121">
        <v>2</v>
      </c>
      <c r="H1421" s="121">
        <v>0</v>
      </c>
      <c r="I1421" s="119" t="s">
        <v>5288</v>
      </c>
      <c r="J1421" s="119"/>
      <c r="K1421" s="119" t="s">
        <v>5457</v>
      </c>
      <c r="L1421" s="119"/>
      <c r="M1421" s="119" t="s">
        <v>5288</v>
      </c>
      <c r="N1421" s="119"/>
      <c r="O1421" s="119"/>
      <c r="P1421" s="119"/>
      <c r="AF1421" s="27">
        <f t="shared" si="152"/>
        <v>0</v>
      </c>
      <c r="AG1421" s="27">
        <f t="shared" si="153"/>
        <v>0</v>
      </c>
      <c r="AH1421" s="27">
        <f t="shared" si="154"/>
        <v>0</v>
      </c>
      <c r="AI1421" s="27">
        <f t="shared" si="155"/>
        <v>0</v>
      </c>
      <c r="AJ1421" s="27">
        <f t="shared" si="156"/>
        <v>9999</v>
      </c>
      <c r="AK1421" s="27">
        <f t="shared" si="157"/>
        <v>9999</v>
      </c>
      <c r="AL1421" s="27">
        <f t="shared" si="158"/>
        <v>9999</v>
      </c>
      <c r="AM1421" s="27">
        <f t="shared" si="159"/>
        <v>9999</v>
      </c>
    </row>
    <row r="1422" spans="1:39" ht="35.1" customHeight="1">
      <c r="A1422" s="119" t="s">
        <v>1850</v>
      </c>
      <c r="B1422" s="119" t="s">
        <v>6052</v>
      </c>
      <c r="C1422" s="119" t="s">
        <v>6053</v>
      </c>
      <c r="D1422" s="119" t="s">
        <v>19</v>
      </c>
      <c r="E1422" s="119" t="s">
        <v>3571</v>
      </c>
      <c r="F1422" s="121">
        <v>5</v>
      </c>
      <c r="G1422" s="121">
        <v>0</v>
      </c>
      <c r="H1422" s="121">
        <v>0</v>
      </c>
      <c r="I1422" s="119"/>
      <c r="J1422" s="119"/>
      <c r="K1422" s="119"/>
      <c r="L1422" s="119"/>
      <c r="M1422" s="119"/>
      <c r="N1422" s="119"/>
      <c r="O1422" s="119"/>
      <c r="P1422" s="119"/>
      <c r="AF1422" s="27">
        <f t="shared" si="152"/>
        <v>0</v>
      </c>
      <c r="AG1422" s="27">
        <f t="shared" si="153"/>
        <v>0</v>
      </c>
      <c r="AH1422" s="27">
        <f t="shared" si="154"/>
        <v>0</v>
      </c>
      <c r="AI1422" s="27">
        <f t="shared" si="155"/>
        <v>0</v>
      </c>
      <c r="AJ1422" s="27">
        <f t="shared" si="156"/>
        <v>9999</v>
      </c>
      <c r="AK1422" s="27">
        <f t="shared" si="157"/>
        <v>9999</v>
      </c>
      <c r="AL1422" s="27">
        <f t="shared" si="158"/>
        <v>9999</v>
      </c>
      <c r="AM1422" s="27">
        <f t="shared" si="159"/>
        <v>9999</v>
      </c>
    </row>
    <row r="1423" spans="1:39" ht="35.1" customHeight="1">
      <c r="A1423" s="119" t="s">
        <v>1850</v>
      </c>
      <c r="B1423" s="119" t="s">
        <v>6054</v>
      </c>
      <c r="C1423" s="119" t="s">
        <v>1859</v>
      </c>
      <c r="D1423" s="119" t="s">
        <v>14</v>
      </c>
      <c r="E1423" s="119" t="s">
        <v>12</v>
      </c>
      <c r="F1423" s="121">
        <v>1</v>
      </c>
      <c r="G1423" s="121">
        <v>0</v>
      </c>
      <c r="H1423" s="121">
        <v>3</v>
      </c>
      <c r="I1423" s="119"/>
      <c r="J1423" s="119" t="s">
        <v>1859</v>
      </c>
      <c r="K1423" s="119"/>
      <c r="L1423" s="119" t="s">
        <v>6055</v>
      </c>
      <c r="M1423" s="119" t="s">
        <v>1859</v>
      </c>
      <c r="N1423" s="119" t="s">
        <v>6056</v>
      </c>
      <c r="O1423" s="119" t="s">
        <v>6057</v>
      </c>
      <c r="P1423" s="119" t="s">
        <v>6058</v>
      </c>
      <c r="AF1423" s="27">
        <f t="shared" si="152"/>
        <v>0</v>
      </c>
      <c r="AG1423" s="27">
        <f t="shared" si="153"/>
        <v>0</v>
      </c>
      <c r="AH1423" s="27">
        <f t="shared" si="154"/>
        <v>0</v>
      </c>
      <c r="AI1423" s="27">
        <f t="shared" si="155"/>
        <v>0</v>
      </c>
      <c r="AJ1423" s="27">
        <f t="shared" si="156"/>
        <v>9999</v>
      </c>
      <c r="AK1423" s="27">
        <f t="shared" si="157"/>
        <v>9999</v>
      </c>
      <c r="AL1423" s="27">
        <f t="shared" si="158"/>
        <v>9999</v>
      </c>
      <c r="AM1423" s="27">
        <f t="shared" si="159"/>
        <v>9999</v>
      </c>
    </row>
    <row r="1424" spans="1:39" ht="35.1" customHeight="1">
      <c r="A1424" s="119" t="s">
        <v>1850</v>
      </c>
      <c r="B1424" s="119" t="s">
        <v>6059</v>
      </c>
      <c r="C1424" s="119" t="s">
        <v>56</v>
      </c>
      <c r="D1424" s="119" t="s">
        <v>14</v>
      </c>
      <c r="E1424" s="119" t="s">
        <v>12</v>
      </c>
      <c r="F1424" s="121">
        <v>2</v>
      </c>
      <c r="G1424" s="121">
        <v>0</v>
      </c>
      <c r="H1424" s="121">
        <v>3</v>
      </c>
      <c r="I1424" s="119"/>
      <c r="J1424" s="119" t="s">
        <v>56</v>
      </c>
      <c r="K1424" s="119"/>
      <c r="L1424" s="119" t="s">
        <v>6060</v>
      </c>
      <c r="M1424" s="119" t="s">
        <v>56</v>
      </c>
      <c r="N1424" s="119"/>
      <c r="O1424" s="119"/>
      <c r="P1424" s="119"/>
      <c r="AF1424" s="27">
        <f t="shared" si="152"/>
        <v>0</v>
      </c>
      <c r="AG1424" s="27">
        <f t="shared" si="153"/>
        <v>0</v>
      </c>
      <c r="AH1424" s="27">
        <f t="shared" si="154"/>
        <v>0</v>
      </c>
      <c r="AI1424" s="27">
        <f t="shared" si="155"/>
        <v>0</v>
      </c>
      <c r="AJ1424" s="27">
        <f t="shared" si="156"/>
        <v>9999</v>
      </c>
      <c r="AK1424" s="27">
        <f t="shared" si="157"/>
        <v>9999</v>
      </c>
      <c r="AL1424" s="27">
        <f t="shared" si="158"/>
        <v>9999</v>
      </c>
      <c r="AM1424" s="27">
        <f t="shared" si="159"/>
        <v>9999</v>
      </c>
    </row>
    <row r="1425" spans="1:39" ht="35.1" customHeight="1">
      <c r="A1425" s="119" t="s">
        <v>1850</v>
      </c>
      <c r="B1425" s="119" t="s">
        <v>6061</v>
      </c>
      <c r="C1425" s="119" t="s">
        <v>1860</v>
      </c>
      <c r="D1425" s="119" t="s">
        <v>14</v>
      </c>
      <c r="E1425" s="119" t="s">
        <v>12</v>
      </c>
      <c r="F1425" s="121">
        <v>3</v>
      </c>
      <c r="G1425" s="121">
        <v>0</v>
      </c>
      <c r="H1425" s="121">
        <v>2</v>
      </c>
      <c r="I1425" s="119"/>
      <c r="J1425" s="119" t="s">
        <v>1860</v>
      </c>
      <c r="K1425" s="119"/>
      <c r="L1425" s="119" t="s">
        <v>6062</v>
      </c>
      <c r="M1425" s="119" t="s">
        <v>1860</v>
      </c>
      <c r="N1425" s="119"/>
      <c r="O1425" s="119"/>
      <c r="P1425" s="119"/>
      <c r="AF1425" s="27">
        <f t="shared" si="152"/>
        <v>0</v>
      </c>
      <c r="AG1425" s="27">
        <f t="shared" si="153"/>
        <v>0</v>
      </c>
      <c r="AH1425" s="27">
        <f t="shared" si="154"/>
        <v>0</v>
      </c>
      <c r="AI1425" s="27">
        <f t="shared" si="155"/>
        <v>0</v>
      </c>
      <c r="AJ1425" s="27">
        <f t="shared" si="156"/>
        <v>9999</v>
      </c>
      <c r="AK1425" s="27">
        <f t="shared" si="157"/>
        <v>9999</v>
      </c>
      <c r="AL1425" s="27">
        <f t="shared" si="158"/>
        <v>9999</v>
      </c>
      <c r="AM1425" s="27">
        <f t="shared" si="159"/>
        <v>9999</v>
      </c>
    </row>
    <row r="1426" spans="1:39" ht="35.1" customHeight="1">
      <c r="A1426" s="119" t="s">
        <v>1850</v>
      </c>
      <c r="B1426" s="119" t="s">
        <v>6063</v>
      </c>
      <c r="C1426" s="119" t="s">
        <v>429</v>
      </c>
      <c r="D1426" s="119" t="s">
        <v>14</v>
      </c>
      <c r="E1426" s="119" t="s">
        <v>12</v>
      </c>
      <c r="F1426" s="121">
        <v>4</v>
      </c>
      <c r="G1426" s="121">
        <v>0</v>
      </c>
      <c r="H1426" s="121">
        <v>2</v>
      </c>
      <c r="I1426" s="119"/>
      <c r="J1426" s="119" t="s">
        <v>429</v>
      </c>
      <c r="K1426" s="119"/>
      <c r="L1426" s="119" t="s">
        <v>3563</v>
      </c>
      <c r="M1426" s="119" t="s">
        <v>429</v>
      </c>
      <c r="N1426" s="119" t="s">
        <v>3564</v>
      </c>
      <c r="O1426" s="119"/>
      <c r="P1426" s="119"/>
      <c r="AF1426" s="27">
        <f t="shared" si="152"/>
        <v>0</v>
      </c>
      <c r="AG1426" s="27">
        <f t="shared" si="153"/>
        <v>0</v>
      </c>
      <c r="AH1426" s="27">
        <f t="shared" si="154"/>
        <v>0</v>
      </c>
      <c r="AI1426" s="27">
        <f t="shared" si="155"/>
        <v>0</v>
      </c>
      <c r="AJ1426" s="27">
        <f t="shared" si="156"/>
        <v>9999</v>
      </c>
      <c r="AK1426" s="27">
        <f t="shared" si="157"/>
        <v>9999</v>
      </c>
      <c r="AL1426" s="27">
        <f t="shared" si="158"/>
        <v>9999</v>
      </c>
      <c r="AM1426" s="27">
        <f t="shared" si="159"/>
        <v>9999</v>
      </c>
    </row>
    <row r="1427" spans="1:39" ht="35.1" customHeight="1">
      <c r="A1427" s="119" t="s">
        <v>1850</v>
      </c>
      <c r="B1427" s="119" t="s">
        <v>6064</v>
      </c>
      <c r="C1427" s="119" t="s">
        <v>6065</v>
      </c>
      <c r="D1427" s="119" t="s">
        <v>14</v>
      </c>
      <c r="E1427" s="119" t="s">
        <v>3571</v>
      </c>
      <c r="F1427" s="121">
        <v>5</v>
      </c>
      <c r="G1427" s="121">
        <v>0</v>
      </c>
      <c r="H1427" s="121">
        <v>0</v>
      </c>
      <c r="I1427" s="119"/>
      <c r="J1427" s="119"/>
      <c r="K1427" s="119"/>
      <c r="L1427" s="119"/>
      <c r="M1427" s="119"/>
      <c r="N1427" s="119"/>
      <c r="O1427" s="119"/>
      <c r="P1427" s="119"/>
      <c r="AF1427" s="27">
        <f t="shared" si="152"/>
        <v>0</v>
      </c>
      <c r="AG1427" s="27">
        <f t="shared" si="153"/>
        <v>0</v>
      </c>
      <c r="AH1427" s="27">
        <f t="shared" si="154"/>
        <v>0</v>
      </c>
      <c r="AI1427" s="27">
        <f t="shared" si="155"/>
        <v>0</v>
      </c>
      <c r="AJ1427" s="27">
        <f t="shared" si="156"/>
        <v>9999</v>
      </c>
      <c r="AK1427" s="27">
        <f t="shared" si="157"/>
        <v>9999</v>
      </c>
      <c r="AL1427" s="27">
        <f t="shared" si="158"/>
        <v>9999</v>
      </c>
      <c r="AM1427" s="27">
        <f t="shared" si="159"/>
        <v>9999</v>
      </c>
    </row>
    <row r="1428" spans="1:39" ht="35.1" customHeight="1">
      <c r="A1428" s="119" t="s">
        <v>1863</v>
      </c>
      <c r="B1428" s="119" t="s">
        <v>6066</v>
      </c>
      <c r="C1428" s="119" t="s">
        <v>1873</v>
      </c>
      <c r="D1428" s="119" t="s">
        <v>19</v>
      </c>
      <c r="E1428" s="119" t="s">
        <v>12</v>
      </c>
      <c r="F1428" s="121">
        <v>1</v>
      </c>
      <c r="G1428" s="121">
        <v>3</v>
      </c>
      <c r="H1428" s="121">
        <v>0</v>
      </c>
      <c r="I1428" s="119" t="s">
        <v>1873</v>
      </c>
      <c r="J1428" s="119"/>
      <c r="K1428" s="119" t="s">
        <v>6067</v>
      </c>
      <c r="L1428" s="119"/>
      <c r="M1428" s="119" t="s">
        <v>1873</v>
      </c>
      <c r="N1428" s="119" t="s">
        <v>6068</v>
      </c>
      <c r="O1428" s="119"/>
      <c r="P1428" s="119"/>
      <c r="AF1428" s="27">
        <f t="shared" si="152"/>
        <v>0</v>
      </c>
      <c r="AG1428" s="27">
        <f t="shared" si="153"/>
        <v>0</v>
      </c>
      <c r="AH1428" s="27">
        <f t="shared" si="154"/>
        <v>0</v>
      </c>
      <c r="AI1428" s="27">
        <f t="shared" si="155"/>
        <v>0</v>
      </c>
      <c r="AJ1428" s="27">
        <f t="shared" si="156"/>
        <v>9999</v>
      </c>
      <c r="AK1428" s="27">
        <f t="shared" si="157"/>
        <v>9999</v>
      </c>
      <c r="AL1428" s="27">
        <f t="shared" si="158"/>
        <v>9999</v>
      </c>
      <c r="AM1428" s="27">
        <f t="shared" si="159"/>
        <v>9999</v>
      </c>
    </row>
    <row r="1429" spans="1:39" ht="35.1" customHeight="1">
      <c r="A1429" s="119" t="s">
        <v>1863</v>
      </c>
      <c r="B1429" s="119" t="s">
        <v>6069</v>
      </c>
      <c r="C1429" s="119" t="s">
        <v>1862</v>
      </c>
      <c r="D1429" s="119" t="s">
        <v>19</v>
      </c>
      <c r="E1429" s="119" t="s">
        <v>12</v>
      </c>
      <c r="F1429" s="121">
        <v>2</v>
      </c>
      <c r="G1429" s="121">
        <v>3</v>
      </c>
      <c r="H1429" s="121">
        <v>0</v>
      </c>
      <c r="I1429" s="119" t="s">
        <v>1862</v>
      </c>
      <c r="J1429" s="119"/>
      <c r="K1429" s="119" t="s">
        <v>6047</v>
      </c>
      <c r="L1429" s="119"/>
      <c r="M1429" s="119" t="s">
        <v>1862</v>
      </c>
      <c r="N1429" s="119"/>
      <c r="O1429" s="119"/>
      <c r="P1429" s="119"/>
      <c r="AF1429" s="27">
        <f t="shared" si="152"/>
        <v>0</v>
      </c>
      <c r="AG1429" s="27">
        <f t="shared" si="153"/>
        <v>0</v>
      </c>
      <c r="AH1429" s="27">
        <f t="shared" si="154"/>
        <v>0</v>
      </c>
      <c r="AI1429" s="27">
        <f t="shared" si="155"/>
        <v>0</v>
      </c>
      <c r="AJ1429" s="27">
        <f t="shared" si="156"/>
        <v>9999</v>
      </c>
      <c r="AK1429" s="27">
        <f t="shared" si="157"/>
        <v>9999</v>
      </c>
      <c r="AL1429" s="27">
        <f t="shared" si="158"/>
        <v>9999</v>
      </c>
      <c r="AM1429" s="27">
        <f t="shared" si="159"/>
        <v>9999</v>
      </c>
    </row>
    <row r="1430" spans="1:39" ht="35.1" customHeight="1">
      <c r="A1430" s="119" t="s">
        <v>1863</v>
      </c>
      <c r="B1430" s="119" t="s">
        <v>6070</v>
      </c>
      <c r="C1430" s="119" t="s">
        <v>47</v>
      </c>
      <c r="D1430" s="119" t="s">
        <v>19</v>
      </c>
      <c r="E1430" s="119" t="s">
        <v>12</v>
      </c>
      <c r="F1430" s="121">
        <v>3</v>
      </c>
      <c r="G1430" s="121">
        <v>2</v>
      </c>
      <c r="H1430" s="121">
        <v>0</v>
      </c>
      <c r="I1430" s="119" t="s">
        <v>47</v>
      </c>
      <c r="J1430" s="119"/>
      <c r="K1430" s="119" t="s">
        <v>5506</v>
      </c>
      <c r="L1430" s="119"/>
      <c r="M1430" s="119" t="s">
        <v>47</v>
      </c>
      <c r="N1430" s="119" t="s">
        <v>5004</v>
      </c>
      <c r="O1430" s="119"/>
      <c r="P1430" s="119"/>
      <c r="AF1430" s="27">
        <f t="shared" si="152"/>
        <v>0</v>
      </c>
      <c r="AG1430" s="27">
        <f t="shared" si="153"/>
        <v>0</v>
      </c>
      <c r="AH1430" s="27">
        <f t="shared" si="154"/>
        <v>0</v>
      </c>
      <c r="AI1430" s="27">
        <f t="shared" si="155"/>
        <v>0</v>
      </c>
      <c r="AJ1430" s="27">
        <f t="shared" si="156"/>
        <v>9999</v>
      </c>
      <c r="AK1430" s="27">
        <f t="shared" si="157"/>
        <v>9999</v>
      </c>
      <c r="AL1430" s="27">
        <f t="shared" si="158"/>
        <v>9999</v>
      </c>
      <c r="AM1430" s="27">
        <f t="shared" si="159"/>
        <v>9999</v>
      </c>
    </row>
    <row r="1431" spans="1:39" ht="35.1" customHeight="1">
      <c r="A1431" s="119" t="s">
        <v>1863</v>
      </c>
      <c r="B1431" s="119" t="s">
        <v>6071</v>
      </c>
      <c r="C1431" s="119" t="s">
        <v>1795</v>
      </c>
      <c r="D1431" s="119" t="s">
        <v>19</v>
      </c>
      <c r="E1431" s="119" t="s">
        <v>12</v>
      </c>
      <c r="F1431" s="121">
        <v>4</v>
      </c>
      <c r="G1431" s="121">
        <v>2</v>
      </c>
      <c r="H1431" s="121">
        <v>0</v>
      </c>
      <c r="I1431" s="119" t="s">
        <v>1795</v>
      </c>
      <c r="J1431" s="119"/>
      <c r="K1431" s="119" t="s">
        <v>6072</v>
      </c>
      <c r="L1431" s="119"/>
      <c r="M1431" s="119" t="s">
        <v>1795</v>
      </c>
      <c r="N1431" s="119" t="s">
        <v>5943</v>
      </c>
      <c r="O1431" s="119" t="s">
        <v>2591</v>
      </c>
      <c r="P1431" s="119" t="s">
        <v>13</v>
      </c>
      <c r="AF1431" s="27">
        <f t="shared" si="152"/>
        <v>0</v>
      </c>
      <c r="AG1431" s="27">
        <f t="shared" si="153"/>
        <v>0</v>
      </c>
      <c r="AH1431" s="27">
        <f t="shared" si="154"/>
        <v>0</v>
      </c>
      <c r="AI1431" s="27">
        <f t="shared" si="155"/>
        <v>0</v>
      </c>
      <c r="AJ1431" s="27">
        <f t="shared" si="156"/>
        <v>9999</v>
      </c>
      <c r="AK1431" s="27">
        <f t="shared" si="157"/>
        <v>9999</v>
      </c>
      <c r="AL1431" s="27">
        <f t="shared" si="158"/>
        <v>9999</v>
      </c>
      <c r="AM1431" s="27">
        <f t="shared" si="159"/>
        <v>9999</v>
      </c>
    </row>
    <row r="1432" spans="1:39" ht="35.1" customHeight="1">
      <c r="A1432" s="119" t="s">
        <v>1863</v>
      </c>
      <c r="B1432" s="119" t="s">
        <v>6073</v>
      </c>
      <c r="C1432" s="119" t="s">
        <v>6074</v>
      </c>
      <c r="D1432" s="119" t="s">
        <v>19</v>
      </c>
      <c r="E1432" s="119" t="s">
        <v>3571</v>
      </c>
      <c r="F1432" s="121">
        <v>5</v>
      </c>
      <c r="G1432" s="121">
        <v>0</v>
      </c>
      <c r="H1432" s="121">
        <v>0</v>
      </c>
      <c r="I1432" s="119"/>
      <c r="J1432" s="119"/>
      <c r="K1432" s="119"/>
      <c r="L1432" s="119"/>
      <c r="M1432" s="119"/>
      <c r="N1432" s="119"/>
      <c r="O1432" s="119"/>
      <c r="P1432" s="119"/>
      <c r="AF1432" s="27">
        <f t="shared" si="152"/>
        <v>0</v>
      </c>
      <c r="AG1432" s="27">
        <f t="shared" si="153"/>
        <v>0</v>
      </c>
      <c r="AH1432" s="27">
        <f t="shared" si="154"/>
        <v>0</v>
      </c>
      <c r="AI1432" s="27">
        <f t="shared" si="155"/>
        <v>0</v>
      </c>
      <c r="AJ1432" s="27">
        <f t="shared" si="156"/>
        <v>9999</v>
      </c>
      <c r="AK1432" s="27">
        <f t="shared" si="157"/>
        <v>9999</v>
      </c>
      <c r="AL1432" s="27">
        <f t="shared" si="158"/>
        <v>9999</v>
      </c>
      <c r="AM1432" s="27">
        <f t="shared" si="159"/>
        <v>9999</v>
      </c>
    </row>
    <row r="1433" spans="1:39" ht="35.1" customHeight="1">
      <c r="A1433" s="119" t="s">
        <v>1863</v>
      </c>
      <c r="B1433" s="119" t="s">
        <v>6075</v>
      </c>
      <c r="C1433" s="119" t="s">
        <v>1871</v>
      </c>
      <c r="D1433" s="119" t="s">
        <v>14</v>
      </c>
      <c r="E1433" s="119" t="s">
        <v>12</v>
      </c>
      <c r="F1433" s="121">
        <v>1</v>
      </c>
      <c r="G1433" s="121">
        <v>0</v>
      </c>
      <c r="H1433" s="121">
        <v>3</v>
      </c>
      <c r="I1433" s="119"/>
      <c r="J1433" s="119" t="s">
        <v>1871</v>
      </c>
      <c r="K1433" s="119"/>
      <c r="L1433" s="119" t="s">
        <v>6076</v>
      </c>
      <c r="M1433" s="119" t="s">
        <v>1871</v>
      </c>
      <c r="N1433" s="119" t="s">
        <v>6077</v>
      </c>
      <c r="O1433" s="119" t="s">
        <v>56</v>
      </c>
      <c r="P1433" s="119" t="s">
        <v>6078</v>
      </c>
      <c r="AF1433" s="27">
        <f t="shared" si="152"/>
        <v>0</v>
      </c>
      <c r="AG1433" s="27">
        <f t="shared" si="153"/>
        <v>0</v>
      </c>
      <c r="AH1433" s="27">
        <f t="shared" si="154"/>
        <v>0</v>
      </c>
      <c r="AI1433" s="27">
        <f t="shared" si="155"/>
        <v>0</v>
      </c>
      <c r="AJ1433" s="27">
        <f t="shared" si="156"/>
        <v>9999</v>
      </c>
      <c r="AK1433" s="27">
        <f t="shared" si="157"/>
        <v>9999</v>
      </c>
      <c r="AL1433" s="27">
        <f t="shared" si="158"/>
        <v>9999</v>
      </c>
      <c r="AM1433" s="27">
        <f t="shared" si="159"/>
        <v>9999</v>
      </c>
    </row>
    <row r="1434" spans="1:39" ht="35.1" customHeight="1">
      <c r="A1434" s="119" t="s">
        <v>1863</v>
      </c>
      <c r="B1434" s="119" t="s">
        <v>6079</v>
      </c>
      <c r="C1434" s="119" t="s">
        <v>1264</v>
      </c>
      <c r="D1434" s="119" t="s">
        <v>14</v>
      </c>
      <c r="E1434" s="119" t="s">
        <v>12</v>
      </c>
      <c r="F1434" s="121">
        <v>2</v>
      </c>
      <c r="G1434" s="121">
        <v>0</v>
      </c>
      <c r="H1434" s="121">
        <v>3</v>
      </c>
      <c r="I1434" s="119"/>
      <c r="J1434" s="119" t="s">
        <v>1264</v>
      </c>
      <c r="K1434" s="119"/>
      <c r="L1434" s="119" t="s">
        <v>5048</v>
      </c>
      <c r="M1434" s="119" t="s">
        <v>1264</v>
      </c>
      <c r="N1434" s="119" t="s">
        <v>2598</v>
      </c>
      <c r="O1434" s="119"/>
      <c r="P1434" s="119"/>
      <c r="AF1434" s="27">
        <f t="shared" si="152"/>
        <v>0</v>
      </c>
      <c r="AG1434" s="27">
        <f t="shared" si="153"/>
        <v>0</v>
      </c>
      <c r="AH1434" s="27">
        <f t="shared" si="154"/>
        <v>0</v>
      </c>
      <c r="AI1434" s="27">
        <f t="shared" si="155"/>
        <v>0</v>
      </c>
      <c r="AJ1434" s="27">
        <f t="shared" si="156"/>
        <v>9999</v>
      </c>
      <c r="AK1434" s="27">
        <f t="shared" si="157"/>
        <v>9999</v>
      </c>
      <c r="AL1434" s="27">
        <f t="shared" si="158"/>
        <v>9999</v>
      </c>
      <c r="AM1434" s="27">
        <f t="shared" si="159"/>
        <v>9999</v>
      </c>
    </row>
    <row r="1435" spans="1:39" ht="35.1" customHeight="1">
      <c r="A1435" s="119" t="s">
        <v>1863</v>
      </c>
      <c r="B1435" s="119" t="s">
        <v>6080</v>
      </c>
      <c r="C1435" s="119" t="s">
        <v>1849</v>
      </c>
      <c r="D1435" s="119" t="s">
        <v>14</v>
      </c>
      <c r="E1435" s="119" t="s">
        <v>12</v>
      </c>
      <c r="F1435" s="121">
        <v>3</v>
      </c>
      <c r="G1435" s="121">
        <v>0</v>
      </c>
      <c r="H1435" s="121">
        <v>2</v>
      </c>
      <c r="I1435" s="119"/>
      <c r="J1435" s="119" t="s">
        <v>1849</v>
      </c>
      <c r="K1435" s="119"/>
      <c r="L1435" s="119" t="s">
        <v>6037</v>
      </c>
      <c r="M1435" s="119" t="s">
        <v>1849</v>
      </c>
      <c r="N1435" s="119" t="s">
        <v>2592</v>
      </c>
      <c r="O1435" s="119"/>
      <c r="P1435" s="119"/>
      <c r="AF1435" s="27">
        <f t="shared" si="152"/>
        <v>0</v>
      </c>
      <c r="AG1435" s="27">
        <f t="shared" si="153"/>
        <v>0</v>
      </c>
      <c r="AH1435" s="27">
        <f t="shared" si="154"/>
        <v>0</v>
      </c>
      <c r="AI1435" s="27">
        <f t="shared" si="155"/>
        <v>0</v>
      </c>
      <c r="AJ1435" s="27">
        <f t="shared" si="156"/>
        <v>9999</v>
      </c>
      <c r="AK1435" s="27">
        <f t="shared" si="157"/>
        <v>9999</v>
      </c>
      <c r="AL1435" s="27">
        <f t="shared" si="158"/>
        <v>9999</v>
      </c>
      <c r="AM1435" s="27">
        <f t="shared" si="159"/>
        <v>9999</v>
      </c>
    </row>
    <row r="1436" spans="1:39" ht="35.1" customHeight="1">
      <c r="A1436" s="119" t="s">
        <v>1863</v>
      </c>
      <c r="B1436" s="119" t="s">
        <v>6081</v>
      </c>
      <c r="C1436" s="119" t="s">
        <v>1872</v>
      </c>
      <c r="D1436" s="119" t="s">
        <v>14</v>
      </c>
      <c r="E1436" s="119" t="s">
        <v>12</v>
      </c>
      <c r="F1436" s="121">
        <v>4</v>
      </c>
      <c r="G1436" s="121">
        <v>0</v>
      </c>
      <c r="H1436" s="121">
        <v>2</v>
      </c>
      <c r="I1436" s="119"/>
      <c r="J1436" s="119" t="s">
        <v>1872</v>
      </c>
      <c r="K1436" s="119"/>
      <c r="L1436" s="119" t="s">
        <v>6082</v>
      </c>
      <c r="M1436" s="119" t="s">
        <v>1872</v>
      </c>
      <c r="N1436" s="119"/>
      <c r="O1436" s="119"/>
      <c r="P1436" s="119"/>
      <c r="AF1436" s="27">
        <f t="shared" si="152"/>
        <v>0</v>
      </c>
      <c r="AG1436" s="27">
        <f t="shared" si="153"/>
        <v>0</v>
      </c>
      <c r="AH1436" s="27">
        <f t="shared" si="154"/>
        <v>0</v>
      </c>
      <c r="AI1436" s="27">
        <f t="shared" si="155"/>
        <v>0</v>
      </c>
      <c r="AJ1436" s="27">
        <f t="shared" si="156"/>
        <v>9999</v>
      </c>
      <c r="AK1436" s="27">
        <f t="shared" si="157"/>
        <v>9999</v>
      </c>
      <c r="AL1436" s="27">
        <f t="shared" si="158"/>
        <v>9999</v>
      </c>
      <c r="AM1436" s="27">
        <f t="shared" si="159"/>
        <v>9999</v>
      </c>
    </row>
    <row r="1437" spans="1:39" ht="35.1" customHeight="1">
      <c r="A1437" s="119" t="s">
        <v>1863</v>
      </c>
      <c r="B1437" s="119" t="s">
        <v>6083</v>
      </c>
      <c r="C1437" s="119" t="s">
        <v>6084</v>
      </c>
      <c r="D1437" s="119" t="s">
        <v>14</v>
      </c>
      <c r="E1437" s="119" t="s">
        <v>3571</v>
      </c>
      <c r="F1437" s="121">
        <v>5</v>
      </c>
      <c r="G1437" s="121">
        <v>0</v>
      </c>
      <c r="H1437" s="121">
        <v>0</v>
      </c>
      <c r="I1437" s="119"/>
      <c r="J1437" s="119"/>
      <c r="K1437" s="119"/>
      <c r="L1437" s="119"/>
      <c r="M1437" s="119"/>
      <c r="N1437" s="119"/>
      <c r="O1437" s="119"/>
      <c r="P1437" s="119"/>
      <c r="AF1437" s="27">
        <f t="shared" si="152"/>
        <v>0</v>
      </c>
      <c r="AG1437" s="27">
        <f t="shared" si="153"/>
        <v>0</v>
      </c>
      <c r="AH1437" s="27">
        <f t="shared" si="154"/>
        <v>0</v>
      </c>
      <c r="AI1437" s="27">
        <f t="shared" si="155"/>
        <v>0</v>
      </c>
      <c r="AJ1437" s="27">
        <f t="shared" si="156"/>
        <v>9999</v>
      </c>
      <c r="AK1437" s="27">
        <f t="shared" si="157"/>
        <v>9999</v>
      </c>
      <c r="AL1437" s="27">
        <f t="shared" si="158"/>
        <v>9999</v>
      </c>
      <c r="AM1437" s="27">
        <f t="shared" si="159"/>
        <v>9999</v>
      </c>
    </row>
    <row r="1438" spans="1:39" ht="35.1" customHeight="1">
      <c r="A1438" s="119" t="s">
        <v>742</v>
      </c>
      <c r="B1438" s="119" t="s">
        <v>6085</v>
      </c>
      <c r="C1438" s="119" t="s">
        <v>63</v>
      </c>
      <c r="D1438" s="119" t="s">
        <v>19</v>
      </c>
      <c r="E1438" s="119" t="s">
        <v>12</v>
      </c>
      <c r="F1438" s="121">
        <v>1</v>
      </c>
      <c r="G1438" s="121">
        <v>3</v>
      </c>
      <c r="H1438" s="121">
        <v>0</v>
      </c>
      <c r="I1438" s="119" t="s">
        <v>63</v>
      </c>
      <c r="J1438" s="119"/>
      <c r="K1438" s="119" t="s">
        <v>6086</v>
      </c>
      <c r="L1438" s="119"/>
      <c r="M1438" s="119" t="s">
        <v>63</v>
      </c>
      <c r="N1438" s="119" t="s">
        <v>5420</v>
      </c>
      <c r="O1438" s="119"/>
      <c r="P1438" s="119"/>
      <c r="AF1438" s="27">
        <f t="shared" si="152"/>
        <v>0</v>
      </c>
      <c r="AG1438" s="27">
        <f t="shared" si="153"/>
        <v>0</v>
      </c>
      <c r="AH1438" s="27">
        <f t="shared" si="154"/>
        <v>0</v>
      </c>
      <c r="AI1438" s="27">
        <f t="shared" si="155"/>
        <v>0</v>
      </c>
      <c r="AJ1438" s="27">
        <f t="shared" si="156"/>
        <v>9999</v>
      </c>
      <c r="AK1438" s="27">
        <f t="shared" si="157"/>
        <v>9999</v>
      </c>
      <c r="AL1438" s="27">
        <f t="shared" si="158"/>
        <v>9999</v>
      </c>
      <c r="AM1438" s="27">
        <f t="shared" si="159"/>
        <v>9999</v>
      </c>
    </row>
    <row r="1439" spans="1:39" ht="35.1" customHeight="1">
      <c r="A1439" s="119" t="s">
        <v>742</v>
      </c>
      <c r="B1439" s="119" t="s">
        <v>6087</v>
      </c>
      <c r="C1439" s="119" t="s">
        <v>1882</v>
      </c>
      <c r="D1439" s="119" t="s">
        <v>19</v>
      </c>
      <c r="E1439" s="119" t="s">
        <v>12</v>
      </c>
      <c r="F1439" s="121">
        <v>2</v>
      </c>
      <c r="G1439" s="121">
        <v>3</v>
      </c>
      <c r="H1439" s="121">
        <v>0</v>
      </c>
      <c r="I1439" s="119" t="s">
        <v>1882</v>
      </c>
      <c r="J1439" s="119"/>
      <c r="K1439" s="119" t="s">
        <v>6088</v>
      </c>
      <c r="L1439" s="119"/>
      <c r="M1439" s="119" t="s">
        <v>1882</v>
      </c>
      <c r="N1439" s="119" t="s">
        <v>6089</v>
      </c>
      <c r="O1439" s="119" t="s">
        <v>429</v>
      </c>
      <c r="P1439" s="119" t="s">
        <v>3564</v>
      </c>
      <c r="AF1439" s="27">
        <f t="shared" si="152"/>
        <v>0</v>
      </c>
      <c r="AG1439" s="27">
        <f t="shared" si="153"/>
        <v>0</v>
      </c>
      <c r="AH1439" s="27">
        <f t="shared" si="154"/>
        <v>0</v>
      </c>
      <c r="AI1439" s="27">
        <f t="shared" si="155"/>
        <v>0</v>
      </c>
      <c r="AJ1439" s="27">
        <f t="shared" si="156"/>
        <v>9999</v>
      </c>
      <c r="AK1439" s="27">
        <f t="shared" si="157"/>
        <v>9999</v>
      </c>
      <c r="AL1439" s="27">
        <f t="shared" si="158"/>
        <v>9999</v>
      </c>
      <c r="AM1439" s="27">
        <f t="shared" si="159"/>
        <v>9999</v>
      </c>
    </row>
    <row r="1440" spans="1:39" ht="35.1" customHeight="1">
      <c r="A1440" s="119" t="s">
        <v>742</v>
      </c>
      <c r="B1440" s="119" t="s">
        <v>6090</v>
      </c>
      <c r="C1440" s="119" t="s">
        <v>47</v>
      </c>
      <c r="D1440" s="119" t="s">
        <v>19</v>
      </c>
      <c r="E1440" s="119" t="s">
        <v>12</v>
      </c>
      <c r="F1440" s="121">
        <v>3</v>
      </c>
      <c r="G1440" s="121">
        <v>2</v>
      </c>
      <c r="H1440" s="121">
        <v>0</v>
      </c>
      <c r="I1440" s="119" t="s">
        <v>47</v>
      </c>
      <c r="J1440" s="119"/>
      <c r="K1440" s="119" t="s">
        <v>5506</v>
      </c>
      <c r="L1440" s="119"/>
      <c r="M1440" s="119" t="s">
        <v>47</v>
      </c>
      <c r="N1440" s="119" t="s">
        <v>5004</v>
      </c>
      <c r="O1440" s="119"/>
      <c r="P1440" s="119"/>
      <c r="AF1440" s="27">
        <f t="shared" si="152"/>
        <v>0</v>
      </c>
      <c r="AG1440" s="27">
        <f t="shared" si="153"/>
        <v>0</v>
      </c>
      <c r="AH1440" s="27">
        <f t="shared" si="154"/>
        <v>0</v>
      </c>
      <c r="AI1440" s="27">
        <f t="shared" si="155"/>
        <v>0</v>
      </c>
      <c r="AJ1440" s="27">
        <f t="shared" si="156"/>
        <v>9999</v>
      </c>
      <c r="AK1440" s="27">
        <f t="shared" si="157"/>
        <v>9999</v>
      </c>
      <c r="AL1440" s="27">
        <f t="shared" si="158"/>
        <v>9999</v>
      </c>
      <c r="AM1440" s="27">
        <f t="shared" si="159"/>
        <v>9999</v>
      </c>
    </row>
    <row r="1441" spans="1:39" ht="35.1" customHeight="1">
      <c r="A1441" s="119" t="s">
        <v>742</v>
      </c>
      <c r="B1441" s="119" t="s">
        <v>6091</v>
      </c>
      <c r="C1441" s="119" t="s">
        <v>947</v>
      </c>
      <c r="D1441" s="119" t="s">
        <v>19</v>
      </c>
      <c r="E1441" s="119" t="s">
        <v>12</v>
      </c>
      <c r="F1441" s="121">
        <v>4</v>
      </c>
      <c r="G1441" s="121">
        <v>2</v>
      </c>
      <c r="H1441" s="121">
        <v>0</v>
      </c>
      <c r="I1441" s="119" t="s">
        <v>947</v>
      </c>
      <c r="J1441" s="119"/>
      <c r="K1441" s="119" t="s">
        <v>4487</v>
      </c>
      <c r="L1441" s="119"/>
      <c r="M1441" s="119" t="s">
        <v>947</v>
      </c>
      <c r="N1441" s="119" t="s">
        <v>4488</v>
      </c>
      <c r="O1441" s="119"/>
      <c r="P1441" s="119"/>
      <c r="AF1441" s="27">
        <f t="shared" si="152"/>
        <v>0</v>
      </c>
      <c r="AG1441" s="27">
        <f t="shared" si="153"/>
        <v>0</v>
      </c>
      <c r="AH1441" s="27">
        <f t="shared" si="154"/>
        <v>0</v>
      </c>
      <c r="AI1441" s="27">
        <f t="shared" si="155"/>
        <v>0</v>
      </c>
      <c r="AJ1441" s="27">
        <f t="shared" si="156"/>
        <v>9999</v>
      </c>
      <c r="AK1441" s="27">
        <f t="shared" si="157"/>
        <v>9999</v>
      </c>
      <c r="AL1441" s="27">
        <f t="shared" si="158"/>
        <v>9999</v>
      </c>
      <c r="AM1441" s="27">
        <f t="shared" si="159"/>
        <v>9999</v>
      </c>
    </row>
    <row r="1442" spans="1:39" ht="35.1" customHeight="1">
      <c r="A1442" s="119" t="s">
        <v>742</v>
      </c>
      <c r="B1442" s="119" t="s">
        <v>6092</v>
      </c>
      <c r="C1442" s="119" t="s">
        <v>6093</v>
      </c>
      <c r="D1442" s="119" t="s">
        <v>19</v>
      </c>
      <c r="E1442" s="119" t="s">
        <v>3571</v>
      </c>
      <c r="F1442" s="121">
        <v>5</v>
      </c>
      <c r="G1442" s="121">
        <v>0</v>
      </c>
      <c r="H1442" s="121">
        <v>0</v>
      </c>
      <c r="I1442" s="119"/>
      <c r="J1442" s="119"/>
      <c r="K1442" s="119"/>
      <c r="L1442" s="119"/>
      <c r="M1442" s="119"/>
      <c r="N1442" s="119"/>
      <c r="O1442" s="119"/>
      <c r="P1442" s="119"/>
      <c r="AF1442" s="27">
        <f t="shared" si="152"/>
        <v>0</v>
      </c>
      <c r="AG1442" s="27">
        <f t="shared" si="153"/>
        <v>0</v>
      </c>
      <c r="AH1442" s="27">
        <f t="shared" si="154"/>
        <v>0</v>
      </c>
      <c r="AI1442" s="27">
        <f t="shared" si="155"/>
        <v>0</v>
      </c>
      <c r="AJ1442" s="27">
        <f t="shared" si="156"/>
        <v>9999</v>
      </c>
      <c r="AK1442" s="27">
        <f t="shared" si="157"/>
        <v>9999</v>
      </c>
      <c r="AL1442" s="27">
        <f t="shared" si="158"/>
        <v>9999</v>
      </c>
      <c r="AM1442" s="27">
        <f t="shared" si="159"/>
        <v>9999</v>
      </c>
    </row>
    <row r="1443" spans="1:39" ht="35.1" customHeight="1">
      <c r="A1443" s="119" t="s">
        <v>742</v>
      </c>
      <c r="B1443" s="119" t="s">
        <v>6094</v>
      </c>
      <c r="C1443" s="119" t="s">
        <v>1262</v>
      </c>
      <c r="D1443" s="119" t="s">
        <v>14</v>
      </c>
      <c r="E1443" s="119" t="s">
        <v>12</v>
      </c>
      <c r="F1443" s="121">
        <v>1</v>
      </c>
      <c r="G1443" s="121">
        <v>0</v>
      </c>
      <c r="H1443" s="121">
        <v>3</v>
      </c>
      <c r="I1443" s="119"/>
      <c r="J1443" s="119" t="s">
        <v>1262</v>
      </c>
      <c r="K1443" s="119"/>
      <c r="L1443" s="119" t="s">
        <v>5042</v>
      </c>
      <c r="M1443" s="119" t="s">
        <v>1262</v>
      </c>
      <c r="N1443" s="119" t="s">
        <v>5043</v>
      </c>
      <c r="O1443" s="119"/>
      <c r="P1443" s="119"/>
      <c r="AF1443" s="27">
        <f t="shared" si="152"/>
        <v>0</v>
      </c>
      <c r="AG1443" s="27">
        <f t="shared" si="153"/>
        <v>0</v>
      </c>
      <c r="AH1443" s="27">
        <f t="shared" si="154"/>
        <v>0</v>
      </c>
      <c r="AI1443" s="27">
        <f t="shared" si="155"/>
        <v>0</v>
      </c>
      <c r="AJ1443" s="27">
        <f t="shared" si="156"/>
        <v>9999</v>
      </c>
      <c r="AK1443" s="27">
        <f t="shared" si="157"/>
        <v>9999</v>
      </c>
      <c r="AL1443" s="27">
        <f t="shared" si="158"/>
        <v>9999</v>
      </c>
      <c r="AM1443" s="27">
        <f t="shared" si="159"/>
        <v>9999</v>
      </c>
    </row>
    <row r="1444" spans="1:39" ht="35.1" customHeight="1">
      <c r="A1444" s="119" t="s">
        <v>742</v>
      </c>
      <c r="B1444" s="119" t="s">
        <v>6095</v>
      </c>
      <c r="C1444" s="119" t="s">
        <v>1481</v>
      </c>
      <c r="D1444" s="119" t="s">
        <v>14</v>
      </c>
      <c r="E1444" s="119" t="s">
        <v>12</v>
      </c>
      <c r="F1444" s="121">
        <v>2</v>
      </c>
      <c r="G1444" s="121">
        <v>0</v>
      </c>
      <c r="H1444" s="121">
        <v>3</v>
      </c>
      <c r="I1444" s="119"/>
      <c r="J1444" s="119" t="s">
        <v>1481</v>
      </c>
      <c r="K1444" s="119"/>
      <c r="L1444" s="119" t="s">
        <v>5404</v>
      </c>
      <c r="M1444" s="119" t="s">
        <v>1481</v>
      </c>
      <c r="N1444" s="119" t="s">
        <v>5405</v>
      </c>
      <c r="O1444" s="119"/>
      <c r="P1444" s="119"/>
      <c r="AF1444" s="27">
        <f t="shared" si="152"/>
        <v>0</v>
      </c>
      <c r="AG1444" s="27">
        <f t="shared" si="153"/>
        <v>0</v>
      </c>
      <c r="AH1444" s="27">
        <f t="shared" si="154"/>
        <v>0</v>
      </c>
      <c r="AI1444" s="27">
        <f t="shared" si="155"/>
        <v>0</v>
      </c>
      <c r="AJ1444" s="27">
        <f t="shared" si="156"/>
        <v>9999</v>
      </c>
      <c r="AK1444" s="27">
        <f t="shared" si="157"/>
        <v>9999</v>
      </c>
      <c r="AL1444" s="27">
        <f t="shared" si="158"/>
        <v>9999</v>
      </c>
      <c r="AM1444" s="27">
        <f t="shared" si="159"/>
        <v>9999</v>
      </c>
    </row>
    <row r="1445" spans="1:39" ht="35.1" customHeight="1">
      <c r="A1445" s="119" t="s">
        <v>742</v>
      </c>
      <c r="B1445" s="119" t="s">
        <v>6096</v>
      </c>
      <c r="C1445" s="119" t="s">
        <v>1480</v>
      </c>
      <c r="D1445" s="119" t="s">
        <v>14</v>
      </c>
      <c r="E1445" s="119" t="s">
        <v>12</v>
      </c>
      <c r="F1445" s="121">
        <v>3</v>
      </c>
      <c r="G1445" s="121">
        <v>0</v>
      </c>
      <c r="H1445" s="121">
        <v>2</v>
      </c>
      <c r="I1445" s="119"/>
      <c r="J1445" s="119" t="s">
        <v>1480</v>
      </c>
      <c r="K1445" s="119"/>
      <c r="L1445" s="119" t="s">
        <v>5402</v>
      </c>
      <c r="M1445" s="119" t="s">
        <v>1480</v>
      </c>
      <c r="N1445" s="119" t="s">
        <v>4387</v>
      </c>
      <c r="O1445" s="119"/>
      <c r="P1445" s="119"/>
      <c r="AF1445" s="27">
        <f t="shared" si="152"/>
        <v>0</v>
      </c>
      <c r="AG1445" s="27">
        <f t="shared" si="153"/>
        <v>0</v>
      </c>
      <c r="AH1445" s="27">
        <f t="shared" si="154"/>
        <v>0</v>
      </c>
      <c r="AI1445" s="27">
        <f t="shared" si="155"/>
        <v>0</v>
      </c>
      <c r="AJ1445" s="27">
        <f t="shared" si="156"/>
        <v>9999</v>
      </c>
      <c r="AK1445" s="27">
        <f t="shared" si="157"/>
        <v>9999</v>
      </c>
      <c r="AL1445" s="27">
        <f t="shared" si="158"/>
        <v>9999</v>
      </c>
      <c r="AM1445" s="27">
        <f t="shared" si="159"/>
        <v>9999</v>
      </c>
    </row>
    <row r="1446" spans="1:39" ht="35.1" customHeight="1">
      <c r="A1446" s="119" t="s">
        <v>742</v>
      </c>
      <c r="B1446" s="119" t="s">
        <v>6097</v>
      </c>
      <c r="C1446" s="119" t="s">
        <v>1263</v>
      </c>
      <c r="D1446" s="119" t="s">
        <v>14</v>
      </c>
      <c r="E1446" s="119" t="s">
        <v>12</v>
      </c>
      <c r="F1446" s="121">
        <v>4</v>
      </c>
      <c r="G1446" s="121">
        <v>0</v>
      </c>
      <c r="H1446" s="121">
        <v>2</v>
      </c>
      <c r="I1446" s="119"/>
      <c r="J1446" s="119" t="s">
        <v>1263</v>
      </c>
      <c r="K1446" s="119"/>
      <c r="L1446" s="119" t="s">
        <v>5046</v>
      </c>
      <c r="M1446" s="119" t="s">
        <v>1263</v>
      </c>
      <c r="N1446" s="119"/>
      <c r="O1446" s="119"/>
      <c r="P1446" s="119"/>
      <c r="AF1446" s="27">
        <f t="shared" si="152"/>
        <v>0</v>
      </c>
      <c r="AG1446" s="27">
        <f t="shared" si="153"/>
        <v>0</v>
      </c>
      <c r="AH1446" s="27">
        <f t="shared" si="154"/>
        <v>0</v>
      </c>
      <c r="AI1446" s="27">
        <f t="shared" si="155"/>
        <v>0</v>
      </c>
      <c r="AJ1446" s="27">
        <f t="shared" si="156"/>
        <v>9999</v>
      </c>
      <c r="AK1446" s="27">
        <f t="shared" si="157"/>
        <v>9999</v>
      </c>
      <c r="AL1446" s="27">
        <f t="shared" si="158"/>
        <v>9999</v>
      </c>
      <c r="AM1446" s="27">
        <f t="shared" si="159"/>
        <v>9999</v>
      </c>
    </row>
    <row r="1447" spans="1:39" ht="35.1" customHeight="1">
      <c r="A1447" s="119" t="s">
        <v>742</v>
      </c>
      <c r="B1447" s="119" t="s">
        <v>6098</v>
      </c>
      <c r="C1447" s="119" t="s">
        <v>6099</v>
      </c>
      <c r="D1447" s="119" t="s">
        <v>14</v>
      </c>
      <c r="E1447" s="119" t="s">
        <v>3571</v>
      </c>
      <c r="F1447" s="121">
        <v>5</v>
      </c>
      <c r="G1447" s="121">
        <v>0</v>
      </c>
      <c r="H1447" s="121">
        <v>0</v>
      </c>
      <c r="I1447" s="119"/>
      <c r="J1447" s="119"/>
      <c r="K1447" s="119"/>
      <c r="L1447" s="119"/>
      <c r="M1447" s="119"/>
      <c r="N1447" s="119"/>
      <c r="O1447" s="119"/>
      <c r="P1447" s="119"/>
      <c r="AF1447" s="27">
        <f t="shared" si="152"/>
        <v>0</v>
      </c>
      <c r="AG1447" s="27">
        <f t="shared" si="153"/>
        <v>0</v>
      </c>
      <c r="AH1447" s="27">
        <f t="shared" si="154"/>
        <v>0</v>
      </c>
      <c r="AI1447" s="27">
        <f t="shared" si="155"/>
        <v>0</v>
      </c>
      <c r="AJ1447" s="27">
        <f t="shared" si="156"/>
        <v>9999</v>
      </c>
      <c r="AK1447" s="27">
        <f t="shared" si="157"/>
        <v>9999</v>
      </c>
      <c r="AL1447" s="27">
        <f t="shared" si="158"/>
        <v>9999</v>
      </c>
      <c r="AM1447" s="27">
        <f t="shared" si="159"/>
        <v>9999</v>
      </c>
    </row>
    <row r="1448" spans="1:39" ht="35.1" customHeight="1">
      <c r="A1448" s="119" t="s">
        <v>1883</v>
      </c>
      <c r="B1448" s="119" t="s">
        <v>6100</v>
      </c>
      <c r="C1448" s="119" t="s">
        <v>523</v>
      </c>
      <c r="D1448" s="119" t="s">
        <v>19</v>
      </c>
      <c r="E1448" s="119" t="s">
        <v>12</v>
      </c>
      <c r="F1448" s="121">
        <v>1</v>
      </c>
      <c r="G1448" s="121">
        <v>3</v>
      </c>
      <c r="H1448" s="121">
        <v>0</v>
      </c>
      <c r="I1448" s="119" t="s">
        <v>523</v>
      </c>
      <c r="J1448" s="119"/>
      <c r="K1448" s="119" t="s">
        <v>3766</v>
      </c>
      <c r="L1448" s="119"/>
      <c r="M1448" s="119" t="s">
        <v>523</v>
      </c>
      <c r="N1448" s="119"/>
      <c r="O1448" s="119"/>
      <c r="P1448" s="119"/>
      <c r="AF1448" s="27">
        <f t="shared" si="152"/>
        <v>0</v>
      </c>
      <c r="AG1448" s="27">
        <f t="shared" si="153"/>
        <v>0</v>
      </c>
      <c r="AH1448" s="27">
        <f t="shared" si="154"/>
        <v>0</v>
      </c>
      <c r="AI1448" s="27">
        <f t="shared" si="155"/>
        <v>0</v>
      </c>
      <c r="AJ1448" s="27">
        <f t="shared" si="156"/>
        <v>9999</v>
      </c>
      <c r="AK1448" s="27">
        <f t="shared" si="157"/>
        <v>9999</v>
      </c>
      <c r="AL1448" s="27">
        <f t="shared" si="158"/>
        <v>9999</v>
      </c>
      <c r="AM1448" s="27">
        <f t="shared" si="159"/>
        <v>9999</v>
      </c>
    </row>
    <row r="1449" spans="1:39" ht="35.1" customHeight="1">
      <c r="A1449" s="119" t="s">
        <v>1883</v>
      </c>
      <c r="B1449" s="119" t="s">
        <v>6101</v>
      </c>
      <c r="C1449" s="119" t="s">
        <v>960</v>
      </c>
      <c r="D1449" s="119" t="s">
        <v>19</v>
      </c>
      <c r="E1449" s="119" t="s">
        <v>12</v>
      </c>
      <c r="F1449" s="121">
        <v>2</v>
      </c>
      <c r="G1449" s="121">
        <v>3</v>
      </c>
      <c r="H1449" s="121">
        <v>0</v>
      </c>
      <c r="I1449" s="119" t="s">
        <v>960</v>
      </c>
      <c r="J1449" s="119"/>
      <c r="K1449" s="119" t="s">
        <v>4506</v>
      </c>
      <c r="L1449" s="119"/>
      <c r="M1449" s="119" t="s">
        <v>960</v>
      </c>
      <c r="N1449" s="119" t="s">
        <v>4507</v>
      </c>
      <c r="O1449" s="119"/>
      <c r="P1449" s="119"/>
      <c r="AF1449" s="27">
        <f t="shared" si="152"/>
        <v>0</v>
      </c>
      <c r="AG1449" s="27">
        <f t="shared" si="153"/>
        <v>0</v>
      </c>
      <c r="AH1449" s="27">
        <f t="shared" si="154"/>
        <v>0</v>
      </c>
      <c r="AI1449" s="27">
        <f t="shared" si="155"/>
        <v>0</v>
      </c>
      <c r="AJ1449" s="27">
        <f t="shared" si="156"/>
        <v>9999</v>
      </c>
      <c r="AK1449" s="27">
        <f t="shared" si="157"/>
        <v>9999</v>
      </c>
      <c r="AL1449" s="27">
        <f t="shared" si="158"/>
        <v>9999</v>
      </c>
      <c r="AM1449" s="27">
        <f t="shared" si="159"/>
        <v>9999</v>
      </c>
    </row>
    <row r="1450" spans="1:39" ht="35.1" customHeight="1">
      <c r="A1450" s="119" t="s">
        <v>1883</v>
      </c>
      <c r="B1450" s="119" t="s">
        <v>6102</v>
      </c>
      <c r="C1450" s="119" t="s">
        <v>563</v>
      </c>
      <c r="D1450" s="119" t="s">
        <v>19</v>
      </c>
      <c r="E1450" s="119" t="s">
        <v>12</v>
      </c>
      <c r="F1450" s="121">
        <v>3</v>
      </c>
      <c r="G1450" s="121">
        <v>2</v>
      </c>
      <c r="H1450" s="121">
        <v>0</v>
      </c>
      <c r="I1450" s="119" t="s">
        <v>563</v>
      </c>
      <c r="J1450" s="119"/>
      <c r="K1450" s="119" t="s">
        <v>3834</v>
      </c>
      <c r="L1450" s="119"/>
      <c r="M1450" s="119" t="s">
        <v>563</v>
      </c>
      <c r="N1450" s="119" t="s">
        <v>3835</v>
      </c>
      <c r="O1450" s="119" t="s">
        <v>802</v>
      </c>
      <c r="P1450" s="119" t="s">
        <v>3836</v>
      </c>
      <c r="AF1450" s="27">
        <f t="shared" si="152"/>
        <v>0</v>
      </c>
      <c r="AG1450" s="27">
        <f t="shared" si="153"/>
        <v>0</v>
      </c>
      <c r="AH1450" s="27">
        <f t="shared" si="154"/>
        <v>0</v>
      </c>
      <c r="AI1450" s="27">
        <f t="shared" si="155"/>
        <v>0</v>
      </c>
      <c r="AJ1450" s="27">
        <f t="shared" si="156"/>
        <v>9999</v>
      </c>
      <c r="AK1450" s="27">
        <f t="shared" si="157"/>
        <v>9999</v>
      </c>
      <c r="AL1450" s="27">
        <f t="shared" si="158"/>
        <v>9999</v>
      </c>
      <c r="AM1450" s="27">
        <f t="shared" si="159"/>
        <v>9999</v>
      </c>
    </row>
    <row r="1451" spans="1:39" ht="35.1" customHeight="1">
      <c r="A1451" s="119" t="s">
        <v>1883</v>
      </c>
      <c r="B1451" s="119" t="s">
        <v>6103</v>
      </c>
      <c r="C1451" s="119" t="s">
        <v>6104</v>
      </c>
      <c r="D1451" s="119" t="s">
        <v>19</v>
      </c>
      <c r="E1451" s="119" t="s">
        <v>12</v>
      </c>
      <c r="F1451" s="121">
        <v>4</v>
      </c>
      <c r="G1451" s="121">
        <v>2</v>
      </c>
      <c r="H1451" s="121">
        <v>0</v>
      </c>
      <c r="I1451" s="119" t="s">
        <v>6104</v>
      </c>
      <c r="J1451" s="119"/>
      <c r="K1451" s="119" t="s">
        <v>6105</v>
      </c>
      <c r="L1451" s="119"/>
      <c r="M1451" s="119" t="s">
        <v>6104</v>
      </c>
      <c r="N1451" s="119" t="s">
        <v>6106</v>
      </c>
      <c r="O1451" s="119" t="s">
        <v>970</v>
      </c>
      <c r="P1451" s="119"/>
      <c r="AF1451" s="27">
        <f t="shared" si="152"/>
        <v>0</v>
      </c>
      <c r="AG1451" s="27">
        <f t="shared" si="153"/>
        <v>0</v>
      </c>
      <c r="AH1451" s="27">
        <f t="shared" si="154"/>
        <v>0</v>
      </c>
      <c r="AI1451" s="27">
        <f t="shared" si="155"/>
        <v>0</v>
      </c>
      <c r="AJ1451" s="27">
        <f t="shared" si="156"/>
        <v>9999</v>
      </c>
      <c r="AK1451" s="27">
        <f t="shared" si="157"/>
        <v>9999</v>
      </c>
      <c r="AL1451" s="27">
        <f t="shared" si="158"/>
        <v>9999</v>
      </c>
      <c r="AM1451" s="27">
        <f t="shared" si="159"/>
        <v>9999</v>
      </c>
    </row>
    <row r="1452" spans="1:39" ht="35.1" customHeight="1">
      <c r="A1452" s="119" t="s">
        <v>1883</v>
      </c>
      <c r="B1452" s="119" t="s">
        <v>6107</v>
      </c>
      <c r="C1452" s="119" t="s">
        <v>6108</v>
      </c>
      <c r="D1452" s="119" t="s">
        <v>19</v>
      </c>
      <c r="E1452" s="119" t="s">
        <v>3571</v>
      </c>
      <c r="F1452" s="121">
        <v>5</v>
      </c>
      <c r="G1452" s="121">
        <v>0</v>
      </c>
      <c r="H1452" s="121">
        <v>0</v>
      </c>
      <c r="I1452" s="119"/>
      <c r="J1452" s="119"/>
      <c r="K1452" s="119"/>
      <c r="L1452" s="119"/>
      <c r="M1452" s="119"/>
      <c r="N1452" s="119"/>
      <c r="O1452" s="119"/>
      <c r="P1452" s="119"/>
      <c r="AF1452" s="27">
        <f t="shared" si="152"/>
        <v>0</v>
      </c>
      <c r="AG1452" s="27">
        <f t="shared" si="153"/>
        <v>0</v>
      </c>
      <c r="AH1452" s="27">
        <f t="shared" si="154"/>
        <v>0</v>
      </c>
      <c r="AI1452" s="27">
        <f t="shared" si="155"/>
        <v>0</v>
      </c>
      <c r="AJ1452" s="27">
        <f t="shared" si="156"/>
        <v>9999</v>
      </c>
      <c r="AK1452" s="27">
        <f t="shared" si="157"/>
        <v>9999</v>
      </c>
      <c r="AL1452" s="27">
        <f t="shared" si="158"/>
        <v>9999</v>
      </c>
      <c r="AM1452" s="27">
        <f t="shared" si="159"/>
        <v>9999</v>
      </c>
    </row>
    <row r="1453" spans="1:39" ht="35.1" customHeight="1">
      <c r="A1453" s="119" t="s">
        <v>1883</v>
      </c>
      <c r="B1453" s="119" t="s">
        <v>6109</v>
      </c>
      <c r="C1453" s="119" t="s">
        <v>1481</v>
      </c>
      <c r="D1453" s="119" t="s">
        <v>14</v>
      </c>
      <c r="E1453" s="119" t="s">
        <v>12</v>
      </c>
      <c r="F1453" s="121">
        <v>1</v>
      </c>
      <c r="G1453" s="121">
        <v>0</v>
      </c>
      <c r="H1453" s="121">
        <v>3</v>
      </c>
      <c r="I1453" s="119"/>
      <c r="J1453" s="119" t="s">
        <v>1481</v>
      </c>
      <c r="K1453" s="119"/>
      <c r="L1453" s="119" t="s">
        <v>5404</v>
      </c>
      <c r="M1453" s="119" t="s">
        <v>1481</v>
      </c>
      <c r="N1453" s="119" t="s">
        <v>5405</v>
      </c>
      <c r="O1453" s="119"/>
      <c r="P1453" s="119"/>
      <c r="AF1453" s="27">
        <f t="shared" si="152"/>
        <v>0</v>
      </c>
      <c r="AG1453" s="27">
        <f t="shared" si="153"/>
        <v>0</v>
      </c>
      <c r="AH1453" s="27">
        <f t="shared" si="154"/>
        <v>0</v>
      </c>
      <c r="AI1453" s="27">
        <f t="shared" si="155"/>
        <v>0</v>
      </c>
      <c r="AJ1453" s="27">
        <f t="shared" si="156"/>
        <v>9999</v>
      </c>
      <c r="AK1453" s="27">
        <f t="shared" si="157"/>
        <v>9999</v>
      </c>
      <c r="AL1453" s="27">
        <f t="shared" si="158"/>
        <v>9999</v>
      </c>
      <c r="AM1453" s="27">
        <f t="shared" si="159"/>
        <v>9999</v>
      </c>
    </row>
    <row r="1454" spans="1:39" ht="35.1" customHeight="1">
      <c r="A1454" s="119" t="s">
        <v>1883</v>
      </c>
      <c r="B1454" s="119" t="s">
        <v>6110</v>
      </c>
      <c r="C1454" s="119" t="s">
        <v>1480</v>
      </c>
      <c r="D1454" s="119" t="s">
        <v>14</v>
      </c>
      <c r="E1454" s="119" t="s">
        <v>12</v>
      </c>
      <c r="F1454" s="121">
        <v>2</v>
      </c>
      <c r="G1454" s="121">
        <v>0</v>
      </c>
      <c r="H1454" s="121">
        <v>3</v>
      </c>
      <c r="I1454" s="119"/>
      <c r="J1454" s="119" t="s">
        <v>1480</v>
      </c>
      <c r="K1454" s="119"/>
      <c r="L1454" s="119" t="s">
        <v>5402</v>
      </c>
      <c r="M1454" s="119" t="s">
        <v>1480</v>
      </c>
      <c r="N1454" s="119" t="s">
        <v>4387</v>
      </c>
      <c r="O1454" s="119"/>
      <c r="P1454" s="119"/>
      <c r="AF1454" s="27">
        <f t="shared" si="152"/>
        <v>0</v>
      </c>
      <c r="AG1454" s="27">
        <f t="shared" si="153"/>
        <v>0</v>
      </c>
      <c r="AH1454" s="27">
        <f t="shared" si="154"/>
        <v>0</v>
      </c>
      <c r="AI1454" s="27">
        <f t="shared" si="155"/>
        <v>0</v>
      </c>
      <c r="AJ1454" s="27">
        <f t="shared" si="156"/>
        <v>9999</v>
      </c>
      <c r="AK1454" s="27">
        <f t="shared" si="157"/>
        <v>9999</v>
      </c>
      <c r="AL1454" s="27">
        <f t="shared" si="158"/>
        <v>9999</v>
      </c>
      <c r="AM1454" s="27">
        <f t="shared" si="159"/>
        <v>9999</v>
      </c>
    </row>
    <row r="1455" spans="1:39" ht="35.1" customHeight="1">
      <c r="A1455" s="119" t="s">
        <v>1883</v>
      </c>
      <c r="B1455" s="119" t="s">
        <v>6111</v>
      </c>
      <c r="C1455" s="119" t="s">
        <v>1892</v>
      </c>
      <c r="D1455" s="119" t="s">
        <v>14</v>
      </c>
      <c r="E1455" s="119" t="s">
        <v>12</v>
      </c>
      <c r="F1455" s="121">
        <v>3</v>
      </c>
      <c r="G1455" s="121">
        <v>0</v>
      </c>
      <c r="H1455" s="121">
        <v>2</v>
      </c>
      <c r="I1455" s="119"/>
      <c r="J1455" s="119" t="s">
        <v>1892</v>
      </c>
      <c r="K1455" s="119"/>
      <c r="L1455" s="119" t="s">
        <v>6112</v>
      </c>
      <c r="M1455" s="119" t="s">
        <v>1892</v>
      </c>
      <c r="N1455" s="119"/>
      <c r="O1455" s="119"/>
      <c r="P1455" s="119"/>
      <c r="AF1455" s="27">
        <f t="shared" si="152"/>
        <v>0</v>
      </c>
      <c r="AG1455" s="27">
        <f t="shared" si="153"/>
        <v>0</v>
      </c>
      <c r="AH1455" s="27">
        <f t="shared" si="154"/>
        <v>0</v>
      </c>
      <c r="AI1455" s="27">
        <f t="shared" si="155"/>
        <v>0</v>
      </c>
      <c r="AJ1455" s="27">
        <f t="shared" si="156"/>
        <v>9999</v>
      </c>
      <c r="AK1455" s="27">
        <f t="shared" si="157"/>
        <v>9999</v>
      </c>
      <c r="AL1455" s="27">
        <f t="shared" si="158"/>
        <v>9999</v>
      </c>
      <c r="AM1455" s="27">
        <f t="shared" si="159"/>
        <v>9999</v>
      </c>
    </row>
    <row r="1456" spans="1:39" ht="35.1" customHeight="1">
      <c r="A1456" s="119" t="s">
        <v>1883</v>
      </c>
      <c r="B1456" s="119" t="s">
        <v>6113</v>
      </c>
      <c r="C1456" s="119" t="s">
        <v>63</v>
      </c>
      <c r="D1456" s="119" t="s">
        <v>14</v>
      </c>
      <c r="E1456" s="119" t="s">
        <v>12</v>
      </c>
      <c r="F1456" s="121">
        <v>4</v>
      </c>
      <c r="G1456" s="121">
        <v>0</v>
      </c>
      <c r="H1456" s="121">
        <v>2</v>
      </c>
      <c r="I1456" s="119"/>
      <c r="J1456" s="119" t="s">
        <v>63</v>
      </c>
      <c r="K1456" s="119"/>
      <c r="L1456" s="119" t="s">
        <v>5419</v>
      </c>
      <c r="M1456" s="119" t="s">
        <v>63</v>
      </c>
      <c r="N1456" s="119" t="s">
        <v>5420</v>
      </c>
      <c r="O1456" s="119"/>
      <c r="P1456" s="119"/>
      <c r="AF1456" s="27">
        <f t="shared" si="152"/>
        <v>0</v>
      </c>
      <c r="AG1456" s="27">
        <f t="shared" si="153"/>
        <v>0</v>
      </c>
      <c r="AH1456" s="27">
        <f t="shared" si="154"/>
        <v>0</v>
      </c>
      <c r="AI1456" s="27">
        <f t="shared" si="155"/>
        <v>0</v>
      </c>
      <c r="AJ1456" s="27">
        <f t="shared" si="156"/>
        <v>9999</v>
      </c>
      <c r="AK1456" s="27">
        <f t="shared" si="157"/>
        <v>9999</v>
      </c>
      <c r="AL1456" s="27">
        <f t="shared" si="158"/>
        <v>9999</v>
      </c>
      <c r="AM1456" s="27">
        <f t="shared" si="159"/>
        <v>9999</v>
      </c>
    </row>
    <row r="1457" spans="1:39" ht="35.1" customHeight="1">
      <c r="A1457" s="119" t="s">
        <v>1883</v>
      </c>
      <c r="B1457" s="119" t="s">
        <v>6114</v>
      </c>
      <c r="C1457" s="119" t="s">
        <v>6115</v>
      </c>
      <c r="D1457" s="119" t="s">
        <v>14</v>
      </c>
      <c r="E1457" s="119" t="s">
        <v>3571</v>
      </c>
      <c r="F1457" s="121">
        <v>5</v>
      </c>
      <c r="G1457" s="121">
        <v>0</v>
      </c>
      <c r="H1457" s="121">
        <v>0</v>
      </c>
      <c r="I1457" s="119"/>
      <c r="J1457" s="119"/>
      <c r="K1457" s="119"/>
      <c r="L1457" s="119"/>
      <c r="M1457" s="119"/>
      <c r="N1457" s="119"/>
      <c r="O1457" s="119"/>
      <c r="P1457" s="119"/>
      <c r="AF1457" s="27">
        <f t="shared" si="152"/>
        <v>0</v>
      </c>
      <c r="AG1457" s="27">
        <f t="shared" si="153"/>
        <v>0</v>
      </c>
      <c r="AH1457" s="27">
        <f t="shared" si="154"/>
        <v>0</v>
      </c>
      <c r="AI1457" s="27">
        <f t="shared" si="155"/>
        <v>0</v>
      </c>
      <c r="AJ1457" s="27">
        <f t="shared" si="156"/>
        <v>9999</v>
      </c>
      <c r="AK1457" s="27">
        <f t="shared" si="157"/>
        <v>9999</v>
      </c>
      <c r="AL1457" s="27">
        <f t="shared" si="158"/>
        <v>9999</v>
      </c>
      <c r="AM1457" s="27">
        <f t="shared" si="159"/>
        <v>9999</v>
      </c>
    </row>
    <row r="1458" spans="1:39" ht="35.1" customHeight="1">
      <c r="A1458" s="119" t="s">
        <v>1893</v>
      </c>
      <c r="B1458" s="119" t="s">
        <v>6116</v>
      </c>
      <c r="C1458" s="119" t="s">
        <v>1904</v>
      </c>
      <c r="D1458" s="119" t="s">
        <v>19</v>
      </c>
      <c r="E1458" s="119" t="s">
        <v>12</v>
      </c>
      <c r="F1458" s="121">
        <v>1</v>
      </c>
      <c r="G1458" s="121">
        <v>3</v>
      </c>
      <c r="H1458" s="121">
        <v>0</v>
      </c>
      <c r="I1458" s="119" t="s">
        <v>1904</v>
      </c>
      <c r="J1458" s="119"/>
      <c r="K1458" s="119" t="s">
        <v>6117</v>
      </c>
      <c r="L1458" s="119"/>
      <c r="M1458" s="119" t="s">
        <v>1904</v>
      </c>
      <c r="N1458" s="119" t="s">
        <v>6118</v>
      </c>
      <c r="O1458" s="119" t="s">
        <v>6119</v>
      </c>
      <c r="P1458" s="119" t="s">
        <v>6120</v>
      </c>
      <c r="AF1458" s="27">
        <f t="shared" si="152"/>
        <v>0</v>
      </c>
      <c r="AG1458" s="27">
        <f t="shared" si="153"/>
        <v>0</v>
      </c>
      <c r="AH1458" s="27">
        <f t="shared" si="154"/>
        <v>0</v>
      </c>
      <c r="AI1458" s="27">
        <f t="shared" si="155"/>
        <v>0</v>
      </c>
      <c r="AJ1458" s="27">
        <f t="shared" si="156"/>
        <v>9999</v>
      </c>
      <c r="AK1458" s="27">
        <f t="shared" si="157"/>
        <v>9999</v>
      </c>
      <c r="AL1458" s="27">
        <f t="shared" si="158"/>
        <v>9999</v>
      </c>
      <c r="AM1458" s="27">
        <f t="shared" si="159"/>
        <v>9999</v>
      </c>
    </row>
    <row r="1459" spans="1:39" ht="35.1" customHeight="1">
      <c r="A1459" s="119" t="s">
        <v>1893</v>
      </c>
      <c r="B1459" s="119" t="s">
        <v>6121</v>
      </c>
      <c r="C1459" s="119" t="s">
        <v>1905</v>
      </c>
      <c r="D1459" s="119" t="s">
        <v>19</v>
      </c>
      <c r="E1459" s="119" t="s">
        <v>12</v>
      </c>
      <c r="F1459" s="121">
        <v>2</v>
      </c>
      <c r="G1459" s="121">
        <v>3</v>
      </c>
      <c r="H1459" s="121">
        <v>0</v>
      </c>
      <c r="I1459" s="119" t="s">
        <v>1905</v>
      </c>
      <c r="J1459" s="119"/>
      <c r="K1459" s="119" t="s">
        <v>6122</v>
      </c>
      <c r="L1459" s="119"/>
      <c r="M1459" s="119" t="s">
        <v>1905</v>
      </c>
      <c r="N1459" s="119" t="s">
        <v>2572</v>
      </c>
      <c r="O1459" s="119" t="s">
        <v>3661</v>
      </c>
      <c r="P1459" s="119"/>
      <c r="AF1459" s="27">
        <f t="shared" si="152"/>
        <v>0</v>
      </c>
      <c r="AG1459" s="27">
        <f t="shared" si="153"/>
        <v>0</v>
      </c>
      <c r="AH1459" s="27">
        <f t="shared" si="154"/>
        <v>0</v>
      </c>
      <c r="AI1459" s="27">
        <f t="shared" si="155"/>
        <v>0</v>
      </c>
      <c r="AJ1459" s="27">
        <f t="shared" si="156"/>
        <v>9999</v>
      </c>
      <c r="AK1459" s="27">
        <f t="shared" si="157"/>
        <v>9999</v>
      </c>
      <c r="AL1459" s="27">
        <f t="shared" si="158"/>
        <v>9999</v>
      </c>
      <c r="AM1459" s="27">
        <f t="shared" si="159"/>
        <v>9999</v>
      </c>
    </row>
    <row r="1460" spans="1:39" ht="35.1" customHeight="1">
      <c r="A1460" s="119" t="s">
        <v>1893</v>
      </c>
      <c r="B1460" s="119" t="s">
        <v>6123</v>
      </c>
      <c r="C1460" s="119" t="s">
        <v>6124</v>
      </c>
      <c r="D1460" s="119" t="s">
        <v>19</v>
      </c>
      <c r="E1460" s="119" t="s">
        <v>12</v>
      </c>
      <c r="F1460" s="121">
        <v>3</v>
      </c>
      <c r="G1460" s="121">
        <v>2</v>
      </c>
      <c r="H1460" s="121">
        <v>0</v>
      </c>
      <c r="I1460" s="119" t="s">
        <v>6124</v>
      </c>
      <c r="J1460" s="119"/>
      <c r="K1460" s="119" t="s">
        <v>6125</v>
      </c>
      <c r="L1460" s="119"/>
      <c r="M1460" s="119" t="s">
        <v>6124</v>
      </c>
      <c r="N1460" s="119" t="s">
        <v>49</v>
      </c>
      <c r="O1460" s="119" t="s">
        <v>51</v>
      </c>
      <c r="P1460" s="119"/>
      <c r="AF1460" s="27">
        <f t="shared" si="152"/>
        <v>0</v>
      </c>
      <c r="AG1460" s="27">
        <f t="shared" si="153"/>
        <v>0</v>
      </c>
      <c r="AH1460" s="27">
        <f t="shared" si="154"/>
        <v>0</v>
      </c>
      <c r="AI1460" s="27">
        <f t="shared" si="155"/>
        <v>0</v>
      </c>
      <c r="AJ1460" s="27">
        <f t="shared" si="156"/>
        <v>9999</v>
      </c>
      <c r="AK1460" s="27">
        <f t="shared" si="157"/>
        <v>9999</v>
      </c>
      <c r="AL1460" s="27">
        <f t="shared" si="158"/>
        <v>9999</v>
      </c>
      <c r="AM1460" s="27">
        <f t="shared" si="159"/>
        <v>9999</v>
      </c>
    </row>
    <row r="1461" spans="1:39" ht="35.1" customHeight="1">
      <c r="A1461" s="119" t="s">
        <v>1893</v>
      </c>
      <c r="B1461" s="119" t="s">
        <v>6126</v>
      </c>
      <c r="C1461" s="119" t="s">
        <v>6127</v>
      </c>
      <c r="D1461" s="119" t="s">
        <v>19</v>
      </c>
      <c r="E1461" s="119" t="s">
        <v>12</v>
      </c>
      <c r="F1461" s="121">
        <v>4</v>
      </c>
      <c r="G1461" s="121">
        <v>2</v>
      </c>
      <c r="H1461" s="121">
        <v>0</v>
      </c>
      <c r="I1461" s="119" t="s">
        <v>6127</v>
      </c>
      <c r="J1461" s="119"/>
      <c r="K1461" s="119" t="s">
        <v>6128</v>
      </c>
      <c r="L1461" s="119"/>
      <c r="M1461" s="119" t="s">
        <v>6127</v>
      </c>
      <c r="N1461" s="119"/>
      <c r="O1461" s="119"/>
      <c r="P1461" s="119"/>
      <c r="AF1461" s="27">
        <f t="shared" si="152"/>
        <v>0</v>
      </c>
      <c r="AG1461" s="27">
        <f t="shared" si="153"/>
        <v>0</v>
      </c>
      <c r="AH1461" s="27">
        <f t="shared" si="154"/>
        <v>0</v>
      </c>
      <c r="AI1461" s="27">
        <f t="shared" si="155"/>
        <v>0</v>
      </c>
      <c r="AJ1461" s="27">
        <f t="shared" si="156"/>
        <v>9999</v>
      </c>
      <c r="AK1461" s="27">
        <f t="shared" si="157"/>
        <v>9999</v>
      </c>
      <c r="AL1461" s="27">
        <f t="shared" si="158"/>
        <v>9999</v>
      </c>
      <c r="AM1461" s="27">
        <f t="shared" si="159"/>
        <v>9999</v>
      </c>
    </row>
    <row r="1462" spans="1:39" ht="35.1" customHeight="1">
      <c r="A1462" s="119" t="s">
        <v>1893</v>
      </c>
      <c r="B1462" s="119" t="s">
        <v>6129</v>
      </c>
      <c r="C1462" s="119" t="s">
        <v>6130</v>
      </c>
      <c r="D1462" s="119" t="s">
        <v>19</v>
      </c>
      <c r="E1462" s="119" t="s">
        <v>3571</v>
      </c>
      <c r="F1462" s="121">
        <v>5</v>
      </c>
      <c r="G1462" s="121">
        <v>0</v>
      </c>
      <c r="H1462" s="121">
        <v>0</v>
      </c>
      <c r="I1462" s="119"/>
      <c r="J1462" s="119"/>
      <c r="K1462" s="119"/>
      <c r="L1462" s="119"/>
      <c r="M1462" s="119"/>
      <c r="N1462" s="119"/>
      <c r="O1462" s="119"/>
      <c r="P1462" s="119"/>
      <c r="AF1462" s="27">
        <f t="shared" si="152"/>
        <v>0</v>
      </c>
      <c r="AG1462" s="27">
        <f t="shared" si="153"/>
        <v>0</v>
      </c>
      <c r="AH1462" s="27">
        <f t="shared" si="154"/>
        <v>0</v>
      </c>
      <c r="AI1462" s="27">
        <f t="shared" si="155"/>
        <v>0</v>
      </c>
      <c r="AJ1462" s="27">
        <f t="shared" si="156"/>
        <v>9999</v>
      </c>
      <c r="AK1462" s="27">
        <f t="shared" si="157"/>
        <v>9999</v>
      </c>
      <c r="AL1462" s="27">
        <f t="shared" si="158"/>
        <v>9999</v>
      </c>
      <c r="AM1462" s="27">
        <f t="shared" si="159"/>
        <v>9999</v>
      </c>
    </row>
    <row r="1463" spans="1:39" ht="35.1" customHeight="1">
      <c r="A1463" s="119" t="s">
        <v>1893</v>
      </c>
      <c r="B1463" s="119" t="s">
        <v>6131</v>
      </c>
      <c r="C1463" s="119" t="s">
        <v>1902</v>
      </c>
      <c r="D1463" s="119" t="s">
        <v>14</v>
      </c>
      <c r="E1463" s="119" t="s">
        <v>12</v>
      </c>
      <c r="F1463" s="121">
        <v>1</v>
      </c>
      <c r="G1463" s="121">
        <v>0</v>
      </c>
      <c r="H1463" s="121">
        <v>3</v>
      </c>
      <c r="I1463" s="119"/>
      <c r="J1463" s="119" t="s">
        <v>1902</v>
      </c>
      <c r="K1463" s="119"/>
      <c r="L1463" s="119" t="s">
        <v>6132</v>
      </c>
      <c r="M1463" s="119" t="s">
        <v>1902</v>
      </c>
      <c r="N1463" s="119" t="s">
        <v>6133</v>
      </c>
      <c r="O1463" s="119"/>
      <c r="P1463" s="119"/>
      <c r="AF1463" s="27">
        <f t="shared" si="152"/>
        <v>0</v>
      </c>
      <c r="AG1463" s="27">
        <f t="shared" si="153"/>
        <v>0</v>
      </c>
      <c r="AH1463" s="27">
        <f t="shared" si="154"/>
        <v>0</v>
      </c>
      <c r="AI1463" s="27">
        <f t="shared" si="155"/>
        <v>0</v>
      </c>
      <c r="AJ1463" s="27">
        <f t="shared" si="156"/>
        <v>9999</v>
      </c>
      <c r="AK1463" s="27">
        <f t="shared" si="157"/>
        <v>9999</v>
      </c>
      <c r="AL1463" s="27">
        <f t="shared" si="158"/>
        <v>9999</v>
      </c>
      <c r="AM1463" s="27">
        <f t="shared" si="159"/>
        <v>9999</v>
      </c>
    </row>
    <row r="1464" spans="1:39" ht="35.1" customHeight="1">
      <c r="A1464" s="119" t="s">
        <v>1893</v>
      </c>
      <c r="B1464" s="119" t="s">
        <v>6134</v>
      </c>
      <c r="C1464" s="119" t="s">
        <v>429</v>
      </c>
      <c r="D1464" s="119" t="s">
        <v>14</v>
      </c>
      <c r="E1464" s="119" t="s">
        <v>12</v>
      </c>
      <c r="F1464" s="121">
        <v>2</v>
      </c>
      <c r="G1464" s="121">
        <v>0</v>
      </c>
      <c r="H1464" s="121">
        <v>3</v>
      </c>
      <c r="I1464" s="119"/>
      <c r="J1464" s="119" t="s">
        <v>429</v>
      </c>
      <c r="K1464" s="119"/>
      <c r="L1464" s="119" t="s">
        <v>3563</v>
      </c>
      <c r="M1464" s="119" t="s">
        <v>429</v>
      </c>
      <c r="N1464" s="119" t="s">
        <v>3564</v>
      </c>
      <c r="O1464" s="119"/>
      <c r="P1464" s="119"/>
      <c r="AF1464" s="27">
        <f t="shared" si="152"/>
        <v>0</v>
      </c>
      <c r="AG1464" s="27">
        <f t="shared" si="153"/>
        <v>0</v>
      </c>
      <c r="AH1464" s="27">
        <f t="shared" si="154"/>
        <v>0</v>
      </c>
      <c r="AI1464" s="27">
        <f t="shared" si="155"/>
        <v>0</v>
      </c>
      <c r="AJ1464" s="27">
        <f t="shared" si="156"/>
        <v>9999</v>
      </c>
      <c r="AK1464" s="27">
        <f t="shared" si="157"/>
        <v>9999</v>
      </c>
      <c r="AL1464" s="27">
        <f t="shared" si="158"/>
        <v>9999</v>
      </c>
      <c r="AM1464" s="27">
        <f t="shared" si="159"/>
        <v>9999</v>
      </c>
    </row>
    <row r="1465" spans="1:39" ht="35.1" customHeight="1">
      <c r="A1465" s="119" t="s">
        <v>1893</v>
      </c>
      <c r="B1465" s="119" t="s">
        <v>6135</v>
      </c>
      <c r="C1465" s="119" t="s">
        <v>494</v>
      </c>
      <c r="D1465" s="119" t="s">
        <v>14</v>
      </c>
      <c r="E1465" s="119" t="s">
        <v>12</v>
      </c>
      <c r="F1465" s="121">
        <v>3</v>
      </c>
      <c r="G1465" s="121">
        <v>0</v>
      </c>
      <c r="H1465" s="121">
        <v>2</v>
      </c>
      <c r="I1465" s="119"/>
      <c r="J1465" s="119" t="s">
        <v>494</v>
      </c>
      <c r="K1465" s="119"/>
      <c r="L1465" s="119" t="s">
        <v>3738</v>
      </c>
      <c r="M1465" s="119" t="s">
        <v>494</v>
      </c>
      <c r="N1465" s="119"/>
      <c r="O1465" s="119"/>
      <c r="P1465" s="119"/>
      <c r="AF1465" s="27">
        <f t="shared" si="152"/>
        <v>0</v>
      </c>
      <c r="AG1465" s="27">
        <f t="shared" si="153"/>
        <v>0</v>
      </c>
      <c r="AH1465" s="27">
        <f t="shared" si="154"/>
        <v>0</v>
      </c>
      <c r="AI1465" s="27">
        <f t="shared" si="155"/>
        <v>0</v>
      </c>
      <c r="AJ1465" s="27">
        <f t="shared" si="156"/>
        <v>9999</v>
      </c>
      <c r="AK1465" s="27">
        <f t="shared" si="157"/>
        <v>9999</v>
      </c>
      <c r="AL1465" s="27">
        <f t="shared" si="158"/>
        <v>9999</v>
      </c>
      <c r="AM1465" s="27">
        <f t="shared" si="159"/>
        <v>9999</v>
      </c>
    </row>
    <row r="1466" spans="1:39" ht="35.1" customHeight="1">
      <c r="A1466" s="119" t="s">
        <v>1893</v>
      </c>
      <c r="B1466" s="119" t="s">
        <v>6136</v>
      </c>
      <c r="C1466" s="119" t="s">
        <v>1903</v>
      </c>
      <c r="D1466" s="119" t="s">
        <v>14</v>
      </c>
      <c r="E1466" s="119" t="s">
        <v>12</v>
      </c>
      <c r="F1466" s="121">
        <v>4</v>
      </c>
      <c r="G1466" s="121">
        <v>0</v>
      </c>
      <c r="H1466" s="121">
        <v>2</v>
      </c>
      <c r="I1466" s="119"/>
      <c r="J1466" s="119" t="s">
        <v>1903</v>
      </c>
      <c r="K1466" s="119"/>
      <c r="L1466" s="119" t="s">
        <v>6137</v>
      </c>
      <c r="M1466" s="119" t="s">
        <v>1903</v>
      </c>
      <c r="N1466" s="119"/>
      <c r="O1466" s="119"/>
      <c r="P1466" s="119"/>
      <c r="AF1466" s="27">
        <f t="shared" si="152"/>
        <v>0</v>
      </c>
      <c r="AG1466" s="27">
        <f t="shared" si="153"/>
        <v>0</v>
      </c>
      <c r="AH1466" s="27">
        <f t="shared" si="154"/>
        <v>0</v>
      </c>
      <c r="AI1466" s="27">
        <f t="shared" si="155"/>
        <v>0</v>
      </c>
      <c r="AJ1466" s="27">
        <f t="shared" si="156"/>
        <v>9999</v>
      </c>
      <c r="AK1466" s="27">
        <f t="shared" si="157"/>
        <v>9999</v>
      </c>
      <c r="AL1466" s="27">
        <f t="shared" si="158"/>
        <v>9999</v>
      </c>
      <c r="AM1466" s="27">
        <f t="shared" si="159"/>
        <v>9999</v>
      </c>
    </row>
    <row r="1467" spans="1:39" ht="35.1" customHeight="1">
      <c r="A1467" s="119" t="s">
        <v>1893</v>
      </c>
      <c r="B1467" s="119" t="s">
        <v>6138</v>
      </c>
      <c r="C1467" s="119" t="s">
        <v>6139</v>
      </c>
      <c r="D1467" s="119" t="s">
        <v>14</v>
      </c>
      <c r="E1467" s="119" t="s">
        <v>3571</v>
      </c>
      <c r="F1467" s="121">
        <v>5</v>
      </c>
      <c r="G1467" s="121">
        <v>0</v>
      </c>
      <c r="H1467" s="121">
        <v>0</v>
      </c>
      <c r="I1467" s="119"/>
      <c r="J1467" s="119"/>
      <c r="K1467" s="119"/>
      <c r="L1467" s="119"/>
      <c r="M1467" s="119"/>
      <c r="N1467" s="119"/>
      <c r="O1467" s="119"/>
      <c r="P1467" s="119"/>
      <c r="AF1467" s="27">
        <f t="shared" si="152"/>
        <v>0</v>
      </c>
      <c r="AG1467" s="27">
        <f t="shared" si="153"/>
        <v>0</v>
      </c>
      <c r="AH1467" s="27">
        <f t="shared" si="154"/>
        <v>0</v>
      </c>
      <c r="AI1467" s="27">
        <f t="shared" si="155"/>
        <v>0</v>
      </c>
      <c r="AJ1467" s="27">
        <f t="shared" si="156"/>
        <v>9999</v>
      </c>
      <c r="AK1467" s="27">
        <f t="shared" si="157"/>
        <v>9999</v>
      </c>
      <c r="AL1467" s="27">
        <f t="shared" si="158"/>
        <v>9999</v>
      </c>
      <c r="AM1467" s="27">
        <f t="shared" si="159"/>
        <v>9999</v>
      </c>
    </row>
    <row r="1468" spans="1:39" ht="35.1" customHeight="1">
      <c r="A1468" s="119" t="s">
        <v>1906</v>
      </c>
      <c r="B1468" s="119" t="s">
        <v>6140</v>
      </c>
      <c r="C1468" s="119" t="s">
        <v>1914</v>
      </c>
      <c r="D1468" s="119" t="s">
        <v>19</v>
      </c>
      <c r="E1468" s="119" t="s">
        <v>12</v>
      </c>
      <c r="F1468" s="121">
        <v>1</v>
      </c>
      <c r="G1468" s="121">
        <v>3</v>
      </c>
      <c r="H1468" s="121">
        <v>0</v>
      </c>
      <c r="I1468" s="119" t="s">
        <v>1914</v>
      </c>
      <c r="J1468" s="119"/>
      <c r="K1468" s="119" t="s">
        <v>4067</v>
      </c>
      <c r="L1468" s="119"/>
      <c r="M1468" s="119" t="s">
        <v>1914</v>
      </c>
      <c r="N1468" s="119" t="s">
        <v>4068</v>
      </c>
      <c r="O1468" s="119"/>
      <c r="P1468" s="119"/>
      <c r="AF1468" s="27">
        <f t="shared" ref="AF1468:AF1531" si="160">IF(AND($A1468=$B$20,$D1468="PRO",$E1468="POS"),IF(SUMPRODUCT(--($M1468:$AE1468&lt;&gt;""),--(((ISNUMBER(SEARCH($M1468:$AE1468,$B$5)))+(ISNUMBER(SEARCH(SUBSTITUTE($M1468:$AE1468," ",""),SUBSTITUTE($B$5," ","")))))&gt;0))&gt;0,$G1468,0),0)</f>
        <v>0</v>
      </c>
      <c r="AG1468" s="27">
        <f t="shared" ref="AG1468:AG1531" si="161">IF(AND($A1468=$B$20,$D1468="PRO",$E1468="POS"),IF(SUMPRODUCT(--($M1468:$AE1468&lt;&gt;""),--(((ISNUMBER(SEARCH($M1468:$AE1468,$B$5&amp;" "&amp;$B$10)))+(ISNUMBER(SEARCH(SUBSTITUTE($M1468:$AE1468," ",""),SUBSTITUTE($B$5&amp;" "&amp;$B$10," ","")))))&gt;0))&gt;0,$G1468,0),0)</f>
        <v>0</v>
      </c>
      <c r="AH1468" s="27">
        <f t="shared" ref="AH1468:AH1531" si="162">IF(AND($A1468=$B$20,$D1468="CFA",$E1468="POS"),IF(SUMPRODUCT(--($M1468:$AE1468&lt;&gt;""),--(((ISNUMBER(SEARCH($M1468:$AE1468,$D$5)))+(ISNUMBER(SEARCH(SUBSTITUTE($M1468:$AE1468," ",""),SUBSTITUTE($D$5," ","")))))&gt;0))&gt;0,$H1468,0),0)</f>
        <v>0</v>
      </c>
      <c r="AI1468" s="27">
        <f t="shared" ref="AI1468:AI1531" si="163">IF(AND($A1468=$B$20,$D1468="CFA",$E1468="POS"),IF(SUMPRODUCT(--($M1468:$AE1468&lt;&gt;""),--(((ISNUMBER(SEARCH($M1468:$AE1468,$D$5&amp;" "&amp;$D$10)))+(ISNUMBER(SEARCH(SUBSTITUTE($M1468:$AE1468," ",""),SUBSTITUTE($D$5&amp;" "&amp;$D$10," ","")))))&gt;0))&gt;0,$H1468,0),0)</f>
        <v>0</v>
      </c>
      <c r="AJ1468" s="27">
        <f t="shared" ref="AJ1468:AJ1531" si="164">IF(AND($A1468=$B$20,$D1468="PRO",$E1468="POS",$AF1468=0),$F1468,9999)</f>
        <v>9999</v>
      </c>
      <c r="AK1468" s="27">
        <f t="shared" ref="AK1468:AK1531" si="165">IF(AND($A1468=$B$20,$D1468="PRO",$E1468="POS",$AG1468=0),$F1468,9999)</f>
        <v>9999</v>
      </c>
      <c r="AL1468" s="27">
        <f t="shared" ref="AL1468:AL1531" si="166">IF(AND($A1468=$B$20,$D1468="CFA",$E1468="POS",$AH1468=0),$F1468,9999)</f>
        <v>9999</v>
      </c>
      <c r="AM1468" s="27">
        <f t="shared" ref="AM1468:AM1531" si="167">IF(AND($A1468=$B$20,$D1468="CFA",$E1468="POS",$AI1468=0),$F1468,9999)</f>
        <v>9999</v>
      </c>
    </row>
    <row r="1469" spans="1:39" ht="35.1" customHeight="1">
      <c r="A1469" s="119" t="s">
        <v>1906</v>
      </c>
      <c r="B1469" s="119" t="s">
        <v>6141</v>
      </c>
      <c r="C1469" s="119" t="s">
        <v>1915</v>
      </c>
      <c r="D1469" s="119" t="s">
        <v>19</v>
      </c>
      <c r="E1469" s="119" t="s">
        <v>12</v>
      </c>
      <c r="F1469" s="121">
        <v>2</v>
      </c>
      <c r="G1469" s="121">
        <v>3</v>
      </c>
      <c r="H1469" s="121">
        <v>0</v>
      </c>
      <c r="I1469" s="119" t="s">
        <v>1915</v>
      </c>
      <c r="J1469" s="119"/>
      <c r="K1469" s="119" t="s">
        <v>6142</v>
      </c>
      <c r="L1469" s="119"/>
      <c r="M1469" s="119" t="s">
        <v>1915</v>
      </c>
      <c r="N1469" s="119"/>
      <c r="O1469" s="119"/>
      <c r="P1469" s="119"/>
      <c r="AF1469" s="27">
        <f t="shared" si="160"/>
        <v>0</v>
      </c>
      <c r="AG1469" s="27">
        <f t="shared" si="161"/>
        <v>0</v>
      </c>
      <c r="AH1469" s="27">
        <f t="shared" si="162"/>
        <v>0</v>
      </c>
      <c r="AI1469" s="27">
        <f t="shared" si="163"/>
        <v>0</v>
      </c>
      <c r="AJ1469" s="27">
        <f t="shared" si="164"/>
        <v>9999</v>
      </c>
      <c r="AK1469" s="27">
        <f t="shared" si="165"/>
        <v>9999</v>
      </c>
      <c r="AL1469" s="27">
        <f t="shared" si="166"/>
        <v>9999</v>
      </c>
      <c r="AM1469" s="27">
        <f t="shared" si="167"/>
        <v>9999</v>
      </c>
    </row>
    <row r="1470" spans="1:39" ht="35.1" customHeight="1">
      <c r="A1470" s="119" t="s">
        <v>1906</v>
      </c>
      <c r="B1470" s="119" t="s">
        <v>6143</v>
      </c>
      <c r="C1470" s="119" t="s">
        <v>6144</v>
      </c>
      <c r="D1470" s="119" t="s">
        <v>19</v>
      </c>
      <c r="E1470" s="119" t="s">
        <v>12</v>
      </c>
      <c r="F1470" s="121">
        <v>3</v>
      </c>
      <c r="G1470" s="121">
        <v>2</v>
      </c>
      <c r="H1470" s="121">
        <v>0</v>
      </c>
      <c r="I1470" s="119" t="s">
        <v>6144</v>
      </c>
      <c r="J1470" s="119"/>
      <c r="K1470" s="119" t="s">
        <v>6145</v>
      </c>
      <c r="L1470" s="119"/>
      <c r="M1470" s="119" t="s">
        <v>6144</v>
      </c>
      <c r="N1470" s="119" t="s">
        <v>6146</v>
      </c>
      <c r="O1470" s="119" t="s">
        <v>957</v>
      </c>
      <c r="P1470" s="119"/>
      <c r="AF1470" s="27">
        <f t="shared" si="160"/>
        <v>0</v>
      </c>
      <c r="AG1470" s="27">
        <f t="shared" si="161"/>
        <v>0</v>
      </c>
      <c r="AH1470" s="27">
        <f t="shared" si="162"/>
        <v>0</v>
      </c>
      <c r="AI1470" s="27">
        <f t="shared" si="163"/>
        <v>0</v>
      </c>
      <c r="AJ1470" s="27">
        <f t="shared" si="164"/>
        <v>9999</v>
      </c>
      <c r="AK1470" s="27">
        <f t="shared" si="165"/>
        <v>9999</v>
      </c>
      <c r="AL1470" s="27">
        <f t="shared" si="166"/>
        <v>9999</v>
      </c>
      <c r="AM1470" s="27">
        <f t="shared" si="167"/>
        <v>9999</v>
      </c>
    </row>
    <row r="1471" spans="1:39" ht="35.1" customHeight="1">
      <c r="A1471" s="119" t="s">
        <v>1906</v>
      </c>
      <c r="B1471" s="119" t="s">
        <v>6147</v>
      </c>
      <c r="C1471" s="119" t="s">
        <v>6148</v>
      </c>
      <c r="D1471" s="119" t="s">
        <v>19</v>
      </c>
      <c r="E1471" s="119" t="s">
        <v>12</v>
      </c>
      <c r="F1471" s="121">
        <v>4</v>
      </c>
      <c r="G1471" s="121">
        <v>2</v>
      </c>
      <c r="H1471" s="121">
        <v>0</v>
      </c>
      <c r="I1471" s="119" t="s">
        <v>6148</v>
      </c>
      <c r="J1471" s="119"/>
      <c r="K1471" s="119" t="s">
        <v>6149</v>
      </c>
      <c r="L1471" s="119"/>
      <c r="M1471" s="119" t="s">
        <v>6148</v>
      </c>
      <c r="N1471" s="119" t="s">
        <v>6150</v>
      </c>
      <c r="O1471" s="119"/>
      <c r="P1471" s="119"/>
      <c r="AF1471" s="27">
        <f t="shared" si="160"/>
        <v>0</v>
      </c>
      <c r="AG1471" s="27">
        <f t="shared" si="161"/>
        <v>0</v>
      </c>
      <c r="AH1471" s="27">
        <f t="shared" si="162"/>
        <v>0</v>
      </c>
      <c r="AI1471" s="27">
        <f t="shared" si="163"/>
        <v>0</v>
      </c>
      <c r="AJ1471" s="27">
        <f t="shared" si="164"/>
        <v>9999</v>
      </c>
      <c r="AK1471" s="27">
        <f t="shared" si="165"/>
        <v>9999</v>
      </c>
      <c r="AL1471" s="27">
        <f t="shared" si="166"/>
        <v>9999</v>
      </c>
      <c r="AM1471" s="27">
        <f t="shared" si="167"/>
        <v>9999</v>
      </c>
    </row>
    <row r="1472" spans="1:39" ht="35.1" customHeight="1">
      <c r="A1472" s="119" t="s">
        <v>1906</v>
      </c>
      <c r="B1472" s="119" t="s">
        <v>6151</v>
      </c>
      <c r="C1472" s="119" t="s">
        <v>6152</v>
      </c>
      <c r="D1472" s="119" t="s">
        <v>19</v>
      </c>
      <c r="E1472" s="119" t="s">
        <v>3571</v>
      </c>
      <c r="F1472" s="121">
        <v>5</v>
      </c>
      <c r="G1472" s="121">
        <v>0</v>
      </c>
      <c r="H1472" s="121">
        <v>0</v>
      </c>
      <c r="I1472" s="119"/>
      <c r="J1472" s="119"/>
      <c r="K1472" s="119"/>
      <c r="L1472" s="119"/>
      <c r="M1472" s="119"/>
      <c r="N1472" s="119"/>
      <c r="O1472" s="119"/>
      <c r="P1472" s="119"/>
      <c r="AF1472" s="27">
        <f t="shared" si="160"/>
        <v>0</v>
      </c>
      <c r="AG1472" s="27">
        <f t="shared" si="161"/>
        <v>0</v>
      </c>
      <c r="AH1472" s="27">
        <f t="shared" si="162"/>
        <v>0</v>
      </c>
      <c r="AI1472" s="27">
        <f t="shared" si="163"/>
        <v>0</v>
      </c>
      <c r="AJ1472" s="27">
        <f t="shared" si="164"/>
        <v>9999</v>
      </c>
      <c r="AK1472" s="27">
        <f t="shared" si="165"/>
        <v>9999</v>
      </c>
      <c r="AL1472" s="27">
        <f t="shared" si="166"/>
        <v>9999</v>
      </c>
      <c r="AM1472" s="27">
        <f t="shared" si="167"/>
        <v>9999</v>
      </c>
    </row>
    <row r="1473" spans="1:39" ht="35.1" customHeight="1">
      <c r="A1473" s="119" t="s">
        <v>1906</v>
      </c>
      <c r="B1473" s="119" t="s">
        <v>6153</v>
      </c>
      <c r="C1473" s="119" t="s">
        <v>49</v>
      </c>
      <c r="D1473" s="119" t="s">
        <v>14</v>
      </c>
      <c r="E1473" s="119" t="s">
        <v>12</v>
      </c>
      <c r="F1473" s="121">
        <v>1</v>
      </c>
      <c r="G1473" s="121">
        <v>0</v>
      </c>
      <c r="H1473" s="121">
        <v>3</v>
      </c>
      <c r="I1473" s="119"/>
      <c r="J1473" s="119" t="s">
        <v>49</v>
      </c>
      <c r="K1473" s="119"/>
      <c r="L1473" s="119" t="s">
        <v>4361</v>
      </c>
      <c r="M1473" s="119" t="s">
        <v>49</v>
      </c>
      <c r="N1473" s="119"/>
      <c r="O1473" s="119"/>
      <c r="P1473" s="119"/>
      <c r="AF1473" s="27">
        <f t="shared" si="160"/>
        <v>0</v>
      </c>
      <c r="AG1473" s="27">
        <f t="shared" si="161"/>
        <v>0</v>
      </c>
      <c r="AH1473" s="27">
        <f t="shared" si="162"/>
        <v>0</v>
      </c>
      <c r="AI1473" s="27">
        <f t="shared" si="163"/>
        <v>0</v>
      </c>
      <c r="AJ1473" s="27">
        <f t="shared" si="164"/>
        <v>9999</v>
      </c>
      <c r="AK1473" s="27">
        <f t="shared" si="165"/>
        <v>9999</v>
      </c>
      <c r="AL1473" s="27">
        <f t="shared" si="166"/>
        <v>9999</v>
      </c>
      <c r="AM1473" s="27">
        <f t="shared" si="167"/>
        <v>9999</v>
      </c>
    </row>
    <row r="1474" spans="1:39" ht="35.1" customHeight="1">
      <c r="A1474" s="119" t="s">
        <v>1906</v>
      </c>
      <c r="B1474" s="119" t="s">
        <v>6154</v>
      </c>
      <c r="C1474" s="119" t="s">
        <v>51</v>
      </c>
      <c r="D1474" s="119" t="s">
        <v>14</v>
      </c>
      <c r="E1474" s="119" t="s">
        <v>12</v>
      </c>
      <c r="F1474" s="121">
        <v>2</v>
      </c>
      <c r="G1474" s="121">
        <v>0</v>
      </c>
      <c r="H1474" s="121">
        <v>3</v>
      </c>
      <c r="I1474" s="119"/>
      <c r="J1474" s="119" t="s">
        <v>51</v>
      </c>
      <c r="K1474" s="119"/>
      <c r="L1474" s="119" t="s">
        <v>6155</v>
      </c>
      <c r="M1474" s="119" t="s">
        <v>51</v>
      </c>
      <c r="N1474" s="119"/>
      <c r="O1474" s="119"/>
      <c r="P1474" s="119"/>
      <c r="AF1474" s="27">
        <f t="shared" si="160"/>
        <v>0</v>
      </c>
      <c r="AG1474" s="27">
        <f t="shared" si="161"/>
        <v>0</v>
      </c>
      <c r="AH1474" s="27">
        <f t="shared" si="162"/>
        <v>0</v>
      </c>
      <c r="AI1474" s="27">
        <f t="shared" si="163"/>
        <v>0</v>
      </c>
      <c r="AJ1474" s="27">
        <f t="shared" si="164"/>
        <v>9999</v>
      </c>
      <c r="AK1474" s="27">
        <f t="shared" si="165"/>
        <v>9999</v>
      </c>
      <c r="AL1474" s="27">
        <f t="shared" si="166"/>
        <v>9999</v>
      </c>
      <c r="AM1474" s="27">
        <f t="shared" si="167"/>
        <v>9999</v>
      </c>
    </row>
    <row r="1475" spans="1:39" ht="35.1" customHeight="1">
      <c r="A1475" s="119" t="s">
        <v>1906</v>
      </c>
      <c r="B1475" s="119" t="s">
        <v>6156</v>
      </c>
      <c r="C1475" s="119" t="s">
        <v>1087</v>
      </c>
      <c r="D1475" s="119" t="s">
        <v>14</v>
      </c>
      <c r="E1475" s="119" t="s">
        <v>12</v>
      </c>
      <c r="F1475" s="121">
        <v>3</v>
      </c>
      <c r="G1475" s="121">
        <v>0</v>
      </c>
      <c r="H1475" s="121">
        <v>2</v>
      </c>
      <c r="I1475" s="119"/>
      <c r="J1475" s="119" t="s">
        <v>1087</v>
      </c>
      <c r="K1475" s="119"/>
      <c r="L1475" s="119" t="s">
        <v>6157</v>
      </c>
      <c r="M1475" s="119" t="s">
        <v>1087</v>
      </c>
      <c r="N1475" s="119"/>
      <c r="O1475" s="119"/>
      <c r="P1475" s="119"/>
      <c r="AF1475" s="27">
        <f t="shared" si="160"/>
        <v>0</v>
      </c>
      <c r="AG1475" s="27">
        <f t="shared" si="161"/>
        <v>0</v>
      </c>
      <c r="AH1475" s="27">
        <f t="shared" si="162"/>
        <v>0</v>
      </c>
      <c r="AI1475" s="27">
        <f t="shared" si="163"/>
        <v>0</v>
      </c>
      <c r="AJ1475" s="27">
        <f t="shared" si="164"/>
        <v>9999</v>
      </c>
      <c r="AK1475" s="27">
        <f t="shared" si="165"/>
        <v>9999</v>
      </c>
      <c r="AL1475" s="27">
        <f t="shared" si="166"/>
        <v>9999</v>
      </c>
      <c r="AM1475" s="27">
        <f t="shared" si="167"/>
        <v>9999</v>
      </c>
    </row>
    <row r="1476" spans="1:39" ht="35.1" customHeight="1">
      <c r="A1476" s="119" t="s">
        <v>1906</v>
      </c>
      <c r="B1476" s="119" t="s">
        <v>6158</v>
      </c>
      <c r="C1476" s="119" t="s">
        <v>47</v>
      </c>
      <c r="D1476" s="119" t="s">
        <v>14</v>
      </c>
      <c r="E1476" s="119" t="s">
        <v>12</v>
      </c>
      <c r="F1476" s="121">
        <v>4</v>
      </c>
      <c r="G1476" s="121">
        <v>0</v>
      </c>
      <c r="H1476" s="121">
        <v>2</v>
      </c>
      <c r="I1476" s="119"/>
      <c r="J1476" s="119" t="s">
        <v>47</v>
      </c>
      <c r="K1476" s="119"/>
      <c r="L1476" s="119" t="s">
        <v>5003</v>
      </c>
      <c r="M1476" s="119" t="s">
        <v>47</v>
      </c>
      <c r="N1476" s="119" t="s">
        <v>5004</v>
      </c>
      <c r="O1476" s="119"/>
      <c r="P1476" s="119"/>
      <c r="AF1476" s="27">
        <f t="shared" si="160"/>
        <v>0</v>
      </c>
      <c r="AG1476" s="27">
        <f t="shared" si="161"/>
        <v>0</v>
      </c>
      <c r="AH1476" s="27">
        <f t="shared" si="162"/>
        <v>0</v>
      </c>
      <c r="AI1476" s="27">
        <f t="shared" si="163"/>
        <v>0</v>
      </c>
      <c r="AJ1476" s="27">
        <f t="shared" si="164"/>
        <v>9999</v>
      </c>
      <c r="AK1476" s="27">
        <f t="shared" si="165"/>
        <v>9999</v>
      </c>
      <c r="AL1476" s="27">
        <f t="shared" si="166"/>
        <v>9999</v>
      </c>
      <c r="AM1476" s="27">
        <f t="shared" si="167"/>
        <v>9999</v>
      </c>
    </row>
    <row r="1477" spans="1:39" ht="35.1" customHeight="1">
      <c r="A1477" s="119" t="s">
        <v>1906</v>
      </c>
      <c r="B1477" s="119" t="s">
        <v>6159</v>
      </c>
      <c r="C1477" s="119" t="s">
        <v>6160</v>
      </c>
      <c r="D1477" s="119" t="s">
        <v>14</v>
      </c>
      <c r="E1477" s="119" t="s">
        <v>3571</v>
      </c>
      <c r="F1477" s="121">
        <v>5</v>
      </c>
      <c r="G1477" s="121">
        <v>0</v>
      </c>
      <c r="H1477" s="121">
        <v>0</v>
      </c>
      <c r="I1477" s="119"/>
      <c r="J1477" s="119"/>
      <c r="K1477" s="119"/>
      <c r="L1477" s="119"/>
      <c r="M1477" s="119"/>
      <c r="N1477" s="119"/>
      <c r="O1477" s="119"/>
      <c r="P1477" s="119"/>
      <c r="AF1477" s="27">
        <f t="shared" si="160"/>
        <v>0</v>
      </c>
      <c r="AG1477" s="27">
        <f t="shared" si="161"/>
        <v>0</v>
      </c>
      <c r="AH1477" s="27">
        <f t="shared" si="162"/>
        <v>0</v>
      </c>
      <c r="AI1477" s="27">
        <f t="shared" si="163"/>
        <v>0</v>
      </c>
      <c r="AJ1477" s="27">
        <f t="shared" si="164"/>
        <v>9999</v>
      </c>
      <c r="AK1477" s="27">
        <f t="shared" si="165"/>
        <v>9999</v>
      </c>
      <c r="AL1477" s="27">
        <f t="shared" si="166"/>
        <v>9999</v>
      </c>
      <c r="AM1477" s="27">
        <f t="shared" si="167"/>
        <v>9999</v>
      </c>
    </row>
    <row r="1478" spans="1:39" ht="35.1" customHeight="1">
      <c r="A1478" s="119" t="s">
        <v>1916</v>
      </c>
      <c r="B1478" s="119" t="s">
        <v>6161</v>
      </c>
      <c r="C1478" s="119" t="s">
        <v>1925</v>
      </c>
      <c r="D1478" s="119" t="s">
        <v>19</v>
      </c>
      <c r="E1478" s="119" t="s">
        <v>12</v>
      </c>
      <c r="F1478" s="121">
        <v>1</v>
      </c>
      <c r="G1478" s="121">
        <v>3</v>
      </c>
      <c r="H1478" s="121">
        <v>0</v>
      </c>
      <c r="I1478" s="119" t="s">
        <v>1925</v>
      </c>
      <c r="J1478" s="119"/>
      <c r="K1478" s="119" t="s">
        <v>6162</v>
      </c>
      <c r="L1478" s="119"/>
      <c r="M1478" s="119" t="s">
        <v>1925</v>
      </c>
      <c r="N1478" s="119"/>
      <c r="O1478" s="119"/>
      <c r="P1478" s="119"/>
      <c r="AF1478" s="27">
        <f t="shared" si="160"/>
        <v>0</v>
      </c>
      <c r="AG1478" s="27">
        <f t="shared" si="161"/>
        <v>0</v>
      </c>
      <c r="AH1478" s="27">
        <f t="shared" si="162"/>
        <v>0</v>
      </c>
      <c r="AI1478" s="27">
        <f t="shared" si="163"/>
        <v>0</v>
      </c>
      <c r="AJ1478" s="27">
        <f t="shared" si="164"/>
        <v>9999</v>
      </c>
      <c r="AK1478" s="27">
        <f t="shared" si="165"/>
        <v>9999</v>
      </c>
      <c r="AL1478" s="27">
        <f t="shared" si="166"/>
        <v>9999</v>
      </c>
      <c r="AM1478" s="27">
        <f t="shared" si="167"/>
        <v>9999</v>
      </c>
    </row>
    <row r="1479" spans="1:39" ht="35.1" customHeight="1">
      <c r="A1479" s="119" t="s">
        <v>1916</v>
      </c>
      <c r="B1479" s="119" t="s">
        <v>6163</v>
      </c>
      <c r="C1479" s="119" t="s">
        <v>711</v>
      </c>
      <c r="D1479" s="119" t="s">
        <v>19</v>
      </c>
      <c r="E1479" s="119" t="s">
        <v>12</v>
      </c>
      <c r="F1479" s="121">
        <v>2</v>
      </c>
      <c r="G1479" s="121">
        <v>3</v>
      </c>
      <c r="H1479" s="121">
        <v>0</v>
      </c>
      <c r="I1479" s="119" t="s">
        <v>711</v>
      </c>
      <c r="J1479" s="119"/>
      <c r="K1479" s="119" t="s">
        <v>4087</v>
      </c>
      <c r="L1479" s="119"/>
      <c r="M1479" s="119" t="s">
        <v>711</v>
      </c>
      <c r="N1479" s="119" t="s">
        <v>4088</v>
      </c>
      <c r="O1479" s="119"/>
      <c r="P1479" s="119"/>
      <c r="AF1479" s="27">
        <f t="shared" si="160"/>
        <v>0</v>
      </c>
      <c r="AG1479" s="27">
        <f t="shared" si="161"/>
        <v>0</v>
      </c>
      <c r="AH1479" s="27">
        <f t="shared" si="162"/>
        <v>0</v>
      </c>
      <c r="AI1479" s="27">
        <f t="shared" si="163"/>
        <v>0</v>
      </c>
      <c r="AJ1479" s="27">
        <f t="shared" si="164"/>
        <v>9999</v>
      </c>
      <c r="AK1479" s="27">
        <f t="shared" si="165"/>
        <v>9999</v>
      </c>
      <c r="AL1479" s="27">
        <f t="shared" si="166"/>
        <v>9999</v>
      </c>
      <c r="AM1479" s="27">
        <f t="shared" si="167"/>
        <v>9999</v>
      </c>
    </row>
    <row r="1480" spans="1:39" ht="35.1" customHeight="1">
      <c r="A1480" s="119" t="s">
        <v>1916</v>
      </c>
      <c r="B1480" s="119" t="s">
        <v>6164</v>
      </c>
      <c r="C1480" s="119" t="s">
        <v>6165</v>
      </c>
      <c r="D1480" s="119" t="s">
        <v>19</v>
      </c>
      <c r="E1480" s="119" t="s">
        <v>12</v>
      </c>
      <c r="F1480" s="121">
        <v>3</v>
      </c>
      <c r="G1480" s="121">
        <v>2</v>
      </c>
      <c r="H1480" s="121">
        <v>0</v>
      </c>
      <c r="I1480" s="119" t="s">
        <v>6165</v>
      </c>
      <c r="J1480" s="119"/>
      <c r="K1480" s="119" t="s">
        <v>6166</v>
      </c>
      <c r="L1480" s="119"/>
      <c r="M1480" s="119" t="s">
        <v>6165</v>
      </c>
      <c r="N1480" s="119" t="s">
        <v>6167</v>
      </c>
      <c r="O1480" s="119"/>
      <c r="P1480" s="119"/>
      <c r="AF1480" s="27">
        <f t="shared" si="160"/>
        <v>0</v>
      </c>
      <c r="AG1480" s="27">
        <f t="shared" si="161"/>
        <v>0</v>
      </c>
      <c r="AH1480" s="27">
        <f t="shared" si="162"/>
        <v>0</v>
      </c>
      <c r="AI1480" s="27">
        <f t="shared" si="163"/>
        <v>0</v>
      </c>
      <c r="AJ1480" s="27">
        <f t="shared" si="164"/>
        <v>9999</v>
      </c>
      <c r="AK1480" s="27">
        <f t="shared" si="165"/>
        <v>9999</v>
      </c>
      <c r="AL1480" s="27">
        <f t="shared" si="166"/>
        <v>9999</v>
      </c>
      <c r="AM1480" s="27">
        <f t="shared" si="167"/>
        <v>9999</v>
      </c>
    </row>
    <row r="1481" spans="1:39" ht="35.1" customHeight="1">
      <c r="A1481" s="119" t="s">
        <v>1916</v>
      </c>
      <c r="B1481" s="119" t="s">
        <v>6168</v>
      </c>
      <c r="C1481" s="119" t="s">
        <v>520</v>
      </c>
      <c r="D1481" s="119" t="s">
        <v>19</v>
      </c>
      <c r="E1481" s="119" t="s">
        <v>12</v>
      </c>
      <c r="F1481" s="121">
        <v>4</v>
      </c>
      <c r="G1481" s="121">
        <v>2</v>
      </c>
      <c r="H1481" s="121">
        <v>0</v>
      </c>
      <c r="I1481" s="119" t="s">
        <v>520</v>
      </c>
      <c r="J1481" s="119"/>
      <c r="K1481" s="119" t="s">
        <v>5436</v>
      </c>
      <c r="L1481" s="119"/>
      <c r="M1481" s="119" t="s">
        <v>520</v>
      </c>
      <c r="N1481" s="119"/>
      <c r="O1481" s="119"/>
      <c r="P1481" s="119"/>
      <c r="AF1481" s="27">
        <f t="shared" si="160"/>
        <v>0</v>
      </c>
      <c r="AG1481" s="27">
        <f t="shared" si="161"/>
        <v>0</v>
      </c>
      <c r="AH1481" s="27">
        <f t="shared" si="162"/>
        <v>0</v>
      </c>
      <c r="AI1481" s="27">
        <f t="shared" si="163"/>
        <v>0</v>
      </c>
      <c r="AJ1481" s="27">
        <f t="shared" si="164"/>
        <v>9999</v>
      </c>
      <c r="AK1481" s="27">
        <f t="shared" si="165"/>
        <v>9999</v>
      </c>
      <c r="AL1481" s="27">
        <f t="shared" si="166"/>
        <v>9999</v>
      </c>
      <c r="AM1481" s="27">
        <f t="shared" si="167"/>
        <v>9999</v>
      </c>
    </row>
    <row r="1482" spans="1:39" ht="35.1" customHeight="1">
      <c r="A1482" s="119" t="s">
        <v>1916</v>
      </c>
      <c r="B1482" s="119" t="s">
        <v>6169</v>
      </c>
      <c r="C1482" s="119" t="s">
        <v>6170</v>
      </c>
      <c r="D1482" s="119" t="s">
        <v>19</v>
      </c>
      <c r="E1482" s="119" t="s">
        <v>3571</v>
      </c>
      <c r="F1482" s="121">
        <v>5</v>
      </c>
      <c r="G1482" s="121">
        <v>0</v>
      </c>
      <c r="H1482" s="121">
        <v>0</v>
      </c>
      <c r="I1482" s="119"/>
      <c r="J1482" s="119"/>
      <c r="K1482" s="119"/>
      <c r="L1482" s="119"/>
      <c r="M1482" s="119"/>
      <c r="N1482" s="119"/>
      <c r="O1482" s="119"/>
      <c r="P1482" s="119"/>
      <c r="AF1482" s="27">
        <f t="shared" si="160"/>
        <v>0</v>
      </c>
      <c r="AG1482" s="27">
        <f t="shared" si="161"/>
        <v>0</v>
      </c>
      <c r="AH1482" s="27">
        <f t="shared" si="162"/>
        <v>0</v>
      </c>
      <c r="AI1482" s="27">
        <f t="shared" si="163"/>
        <v>0</v>
      </c>
      <c r="AJ1482" s="27">
        <f t="shared" si="164"/>
        <v>9999</v>
      </c>
      <c r="AK1482" s="27">
        <f t="shared" si="165"/>
        <v>9999</v>
      </c>
      <c r="AL1482" s="27">
        <f t="shared" si="166"/>
        <v>9999</v>
      </c>
      <c r="AM1482" s="27">
        <f t="shared" si="167"/>
        <v>9999</v>
      </c>
    </row>
    <row r="1483" spans="1:39" ht="35.1" customHeight="1">
      <c r="A1483" s="119" t="s">
        <v>1916</v>
      </c>
      <c r="B1483" s="119" t="s">
        <v>6171</v>
      </c>
      <c r="C1483" s="119" t="s">
        <v>1838</v>
      </c>
      <c r="D1483" s="119" t="s">
        <v>14</v>
      </c>
      <c r="E1483" s="119" t="s">
        <v>12</v>
      </c>
      <c r="F1483" s="121">
        <v>1</v>
      </c>
      <c r="G1483" s="121">
        <v>0</v>
      </c>
      <c r="H1483" s="121">
        <v>3</v>
      </c>
      <c r="I1483" s="119"/>
      <c r="J1483" s="119" t="s">
        <v>1838</v>
      </c>
      <c r="K1483" s="119"/>
      <c r="L1483" s="119" t="s">
        <v>6172</v>
      </c>
      <c r="M1483" s="119" t="s">
        <v>1838</v>
      </c>
      <c r="N1483" s="119"/>
      <c r="O1483" s="119"/>
      <c r="P1483" s="119"/>
      <c r="AF1483" s="27">
        <f t="shared" si="160"/>
        <v>0</v>
      </c>
      <c r="AG1483" s="27">
        <f t="shared" si="161"/>
        <v>0</v>
      </c>
      <c r="AH1483" s="27">
        <f t="shared" si="162"/>
        <v>0</v>
      </c>
      <c r="AI1483" s="27">
        <f t="shared" si="163"/>
        <v>0</v>
      </c>
      <c r="AJ1483" s="27">
        <f t="shared" si="164"/>
        <v>9999</v>
      </c>
      <c r="AK1483" s="27">
        <f t="shared" si="165"/>
        <v>9999</v>
      </c>
      <c r="AL1483" s="27">
        <f t="shared" si="166"/>
        <v>9999</v>
      </c>
      <c r="AM1483" s="27">
        <f t="shared" si="167"/>
        <v>9999</v>
      </c>
    </row>
    <row r="1484" spans="1:39" ht="35.1" customHeight="1">
      <c r="A1484" s="119" t="s">
        <v>1916</v>
      </c>
      <c r="B1484" s="119" t="s">
        <v>6173</v>
      </c>
      <c r="C1484" s="119" t="s">
        <v>69</v>
      </c>
      <c r="D1484" s="119" t="s">
        <v>14</v>
      </c>
      <c r="E1484" s="119" t="s">
        <v>12</v>
      </c>
      <c r="F1484" s="121">
        <v>2</v>
      </c>
      <c r="G1484" s="121">
        <v>0</v>
      </c>
      <c r="H1484" s="121">
        <v>3</v>
      </c>
      <c r="I1484" s="119"/>
      <c r="J1484" s="119" t="s">
        <v>69</v>
      </c>
      <c r="K1484" s="119"/>
      <c r="L1484" s="119" t="s">
        <v>3717</v>
      </c>
      <c r="M1484" s="119" t="s">
        <v>69</v>
      </c>
      <c r="N1484" s="119"/>
      <c r="O1484" s="119"/>
      <c r="P1484" s="119"/>
      <c r="AF1484" s="27">
        <f t="shared" si="160"/>
        <v>0</v>
      </c>
      <c r="AG1484" s="27">
        <f t="shared" si="161"/>
        <v>0</v>
      </c>
      <c r="AH1484" s="27">
        <f t="shared" si="162"/>
        <v>0</v>
      </c>
      <c r="AI1484" s="27">
        <f t="shared" si="163"/>
        <v>0</v>
      </c>
      <c r="AJ1484" s="27">
        <f t="shared" si="164"/>
        <v>9999</v>
      </c>
      <c r="AK1484" s="27">
        <f t="shared" si="165"/>
        <v>9999</v>
      </c>
      <c r="AL1484" s="27">
        <f t="shared" si="166"/>
        <v>9999</v>
      </c>
      <c r="AM1484" s="27">
        <f t="shared" si="167"/>
        <v>9999</v>
      </c>
    </row>
    <row r="1485" spans="1:39" ht="35.1" customHeight="1">
      <c r="A1485" s="119" t="s">
        <v>1916</v>
      </c>
      <c r="B1485" s="119" t="s">
        <v>6174</v>
      </c>
      <c r="C1485" s="119" t="s">
        <v>392</v>
      </c>
      <c r="D1485" s="119" t="s">
        <v>14</v>
      </c>
      <c r="E1485" s="119" t="s">
        <v>12</v>
      </c>
      <c r="F1485" s="121">
        <v>3</v>
      </c>
      <c r="G1485" s="121">
        <v>0</v>
      </c>
      <c r="H1485" s="121">
        <v>2</v>
      </c>
      <c r="I1485" s="119"/>
      <c r="J1485" s="119" t="s">
        <v>392</v>
      </c>
      <c r="K1485" s="119"/>
      <c r="L1485" s="119" t="s">
        <v>3566</v>
      </c>
      <c r="M1485" s="119" t="s">
        <v>392</v>
      </c>
      <c r="N1485" s="119"/>
      <c r="O1485" s="119"/>
      <c r="P1485" s="119"/>
      <c r="AF1485" s="27">
        <f t="shared" si="160"/>
        <v>0</v>
      </c>
      <c r="AG1485" s="27">
        <f t="shared" si="161"/>
        <v>0</v>
      </c>
      <c r="AH1485" s="27">
        <f t="shared" si="162"/>
        <v>0</v>
      </c>
      <c r="AI1485" s="27">
        <f t="shared" si="163"/>
        <v>0</v>
      </c>
      <c r="AJ1485" s="27">
        <f t="shared" si="164"/>
        <v>9999</v>
      </c>
      <c r="AK1485" s="27">
        <f t="shared" si="165"/>
        <v>9999</v>
      </c>
      <c r="AL1485" s="27">
        <f t="shared" si="166"/>
        <v>9999</v>
      </c>
      <c r="AM1485" s="27">
        <f t="shared" si="167"/>
        <v>9999</v>
      </c>
    </row>
    <row r="1486" spans="1:39" ht="35.1" customHeight="1">
      <c r="A1486" s="119" t="s">
        <v>1916</v>
      </c>
      <c r="B1486" s="119" t="s">
        <v>6175</v>
      </c>
      <c r="C1486" s="119" t="s">
        <v>613</v>
      </c>
      <c r="D1486" s="119" t="s">
        <v>14</v>
      </c>
      <c r="E1486" s="119" t="s">
        <v>12</v>
      </c>
      <c r="F1486" s="121">
        <v>4</v>
      </c>
      <c r="G1486" s="121">
        <v>0</v>
      </c>
      <c r="H1486" s="121">
        <v>2</v>
      </c>
      <c r="I1486" s="119"/>
      <c r="J1486" s="119" t="s">
        <v>613</v>
      </c>
      <c r="K1486" s="119"/>
      <c r="L1486" s="119" t="s">
        <v>3938</v>
      </c>
      <c r="M1486" s="119" t="s">
        <v>613</v>
      </c>
      <c r="N1486" s="119"/>
      <c r="O1486" s="119"/>
      <c r="P1486" s="119"/>
      <c r="AF1486" s="27">
        <f t="shared" si="160"/>
        <v>0</v>
      </c>
      <c r="AG1486" s="27">
        <f t="shared" si="161"/>
        <v>0</v>
      </c>
      <c r="AH1486" s="27">
        <f t="shared" si="162"/>
        <v>0</v>
      </c>
      <c r="AI1486" s="27">
        <f t="shared" si="163"/>
        <v>0</v>
      </c>
      <c r="AJ1486" s="27">
        <f t="shared" si="164"/>
        <v>9999</v>
      </c>
      <c r="AK1486" s="27">
        <f t="shared" si="165"/>
        <v>9999</v>
      </c>
      <c r="AL1486" s="27">
        <f t="shared" si="166"/>
        <v>9999</v>
      </c>
      <c r="AM1486" s="27">
        <f t="shared" si="167"/>
        <v>9999</v>
      </c>
    </row>
    <row r="1487" spans="1:39" ht="35.1" customHeight="1">
      <c r="A1487" s="119" t="s">
        <v>1916</v>
      </c>
      <c r="B1487" s="119" t="s">
        <v>6176</v>
      </c>
      <c r="C1487" s="119" t="s">
        <v>6177</v>
      </c>
      <c r="D1487" s="119" t="s">
        <v>14</v>
      </c>
      <c r="E1487" s="119" t="s">
        <v>3571</v>
      </c>
      <c r="F1487" s="121">
        <v>5</v>
      </c>
      <c r="G1487" s="121">
        <v>0</v>
      </c>
      <c r="H1487" s="121">
        <v>0</v>
      </c>
      <c r="I1487" s="119"/>
      <c r="J1487" s="119"/>
      <c r="K1487" s="119"/>
      <c r="L1487" s="119"/>
      <c r="M1487" s="119"/>
      <c r="N1487" s="119"/>
      <c r="O1487" s="119"/>
      <c r="P1487" s="119"/>
      <c r="AF1487" s="27">
        <f t="shared" si="160"/>
        <v>0</v>
      </c>
      <c r="AG1487" s="27">
        <f t="shared" si="161"/>
        <v>0</v>
      </c>
      <c r="AH1487" s="27">
        <f t="shared" si="162"/>
        <v>0</v>
      </c>
      <c r="AI1487" s="27">
        <f t="shared" si="163"/>
        <v>0</v>
      </c>
      <c r="AJ1487" s="27">
        <f t="shared" si="164"/>
        <v>9999</v>
      </c>
      <c r="AK1487" s="27">
        <f t="shared" si="165"/>
        <v>9999</v>
      </c>
      <c r="AL1487" s="27">
        <f t="shared" si="166"/>
        <v>9999</v>
      </c>
      <c r="AM1487" s="27">
        <f t="shared" si="167"/>
        <v>9999</v>
      </c>
    </row>
    <row r="1488" spans="1:39" ht="35.1" customHeight="1">
      <c r="A1488" s="119" t="s">
        <v>1926</v>
      </c>
      <c r="B1488" s="119" t="s">
        <v>6178</v>
      </c>
      <c r="C1488" s="119" t="s">
        <v>1936</v>
      </c>
      <c r="D1488" s="119" t="s">
        <v>19</v>
      </c>
      <c r="E1488" s="119" t="s">
        <v>12</v>
      </c>
      <c r="F1488" s="121">
        <v>1</v>
      </c>
      <c r="G1488" s="121">
        <v>3</v>
      </c>
      <c r="H1488" s="121">
        <v>0</v>
      </c>
      <c r="I1488" s="119" t="s">
        <v>1936</v>
      </c>
      <c r="J1488" s="119"/>
      <c r="K1488" s="119" t="s">
        <v>6179</v>
      </c>
      <c r="L1488" s="119"/>
      <c r="M1488" s="119" t="s">
        <v>1936</v>
      </c>
      <c r="N1488" s="119" t="s">
        <v>6180</v>
      </c>
      <c r="O1488" s="119" t="s">
        <v>4739</v>
      </c>
      <c r="P1488" s="119" t="s">
        <v>4741</v>
      </c>
      <c r="AF1488" s="27">
        <f t="shared" si="160"/>
        <v>0</v>
      </c>
      <c r="AG1488" s="27">
        <f t="shared" si="161"/>
        <v>0</v>
      </c>
      <c r="AH1488" s="27">
        <f t="shared" si="162"/>
        <v>0</v>
      </c>
      <c r="AI1488" s="27">
        <f t="shared" si="163"/>
        <v>0</v>
      </c>
      <c r="AJ1488" s="27">
        <f t="shared" si="164"/>
        <v>9999</v>
      </c>
      <c r="AK1488" s="27">
        <f t="shared" si="165"/>
        <v>9999</v>
      </c>
      <c r="AL1488" s="27">
        <f t="shared" si="166"/>
        <v>9999</v>
      </c>
      <c r="AM1488" s="27">
        <f t="shared" si="167"/>
        <v>9999</v>
      </c>
    </row>
    <row r="1489" spans="1:39" ht="35.1" customHeight="1">
      <c r="A1489" s="119" t="s">
        <v>1926</v>
      </c>
      <c r="B1489" s="119" t="s">
        <v>6181</v>
      </c>
      <c r="C1489" s="119" t="s">
        <v>1643</v>
      </c>
      <c r="D1489" s="119" t="s">
        <v>19</v>
      </c>
      <c r="E1489" s="119" t="s">
        <v>12</v>
      </c>
      <c r="F1489" s="121">
        <v>2</v>
      </c>
      <c r="G1489" s="121">
        <v>3</v>
      </c>
      <c r="H1489" s="121">
        <v>0</v>
      </c>
      <c r="I1489" s="119" t="s">
        <v>1643</v>
      </c>
      <c r="J1489" s="119"/>
      <c r="K1489" s="119" t="s">
        <v>4509</v>
      </c>
      <c r="L1489" s="119"/>
      <c r="M1489" s="119" t="s">
        <v>1643</v>
      </c>
      <c r="N1489" s="119"/>
      <c r="O1489" s="119"/>
      <c r="P1489" s="119"/>
      <c r="AF1489" s="27">
        <f t="shared" si="160"/>
        <v>0</v>
      </c>
      <c r="AG1489" s="27">
        <f t="shared" si="161"/>
        <v>0</v>
      </c>
      <c r="AH1489" s="27">
        <f t="shared" si="162"/>
        <v>0</v>
      </c>
      <c r="AI1489" s="27">
        <f t="shared" si="163"/>
        <v>0</v>
      </c>
      <c r="AJ1489" s="27">
        <f t="shared" si="164"/>
        <v>9999</v>
      </c>
      <c r="AK1489" s="27">
        <f t="shared" si="165"/>
        <v>9999</v>
      </c>
      <c r="AL1489" s="27">
        <f t="shared" si="166"/>
        <v>9999</v>
      </c>
      <c r="AM1489" s="27">
        <f t="shared" si="167"/>
        <v>9999</v>
      </c>
    </row>
    <row r="1490" spans="1:39" ht="35.1" customHeight="1">
      <c r="A1490" s="119" t="s">
        <v>1926</v>
      </c>
      <c r="B1490" s="119" t="s">
        <v>6182</v>
      </c>
      <c r="C1490" s="119" t="s">
        <v>6183</v>
      </c>
      <c r="D1490" s="119" t="s">
        <v>19</v>
      </c>
      <c r="E1490" s="119" t="s">
        <v>12</v>
      </c>
      <c r="F1490" s="121">
        <v>3</v>
      </c>
      <c r="G1490" s="121">
        <v>2</v>
      </c>
      <c r="H1490" s="121">
        <v>0</v>
      </c>
      <c r="I1490" s="119" t="s">
        <v>6183</v>
      </c>
      <c r="J1490" s="119"/>
      <c r="K1490" s="119" t="s">
        <v>6184</v>
      </c>
      <c r="L1490" s="119"/>
      <c r="M1490" s="119" t="s">
        <v>6183</v>
      </c>
      <c r="N1490" s="119" t="s">
        <v>6185</v>
      </c>
      <c r="O1490" s="119" t="s">
        <v>6186</v>
      </c>
      <c r="P1490" s="119" t="s">
        <v>6187</v>
      </c>
      <c r="AF1490" s="27">
        <f t="shared" si="160"/>
        <v>0</v>
      </c>
      <c r="AG1490" s="27">
        <f t="shared" si="161"/>
        <v>0</v>
      </c>
      <c r="AH1490" s="27">
        <f t="shared" si="162"/>
        <v>0</v>
      </c>
      <c r="AI1490" s="27">
        <f t="shared" si="163"/>
        <v>0</v>
      </c>
      <c r="AJ1490" s="27">
        <f t="shared" si="164"/>
        <v>9999</v>
      </c>
      <c r="AK1490" s="27">
        <f t="shared" si="165"/>
        <v>9999</v>
      </c>
      <c r="AL1490" s="27">
        <f t="shared" si="166"/>
        <v>9999</v>
      </c>
      <c r="AM1490" s="27">
        <f t="shared" si="167"/>
        <v>9999</v>
      </c>
    </row>
    <row r="1491" spans="1:39" ht="35.1" customHeight="1">
      <c r="A1491" s="119" t="s">
        <v>1926</v>
      </c>
      <c r="B1491" s="119" t="s">
        <v>6188</v>
      </c>
      <c r="C1491" s="119" t="s">
        <v>1097</v>
      </c>
      <c r="D1491" s="119" t="s">
        <v>19</v>
      </c>
      <c r="E1491" s="119" t="s">
        <v>12</v>
      </c>
      <c r="F1491" s="121">
        <v>4</v>
      </c>
      <c r="G1491" s="121">
        <v>2</v>
      </c>
      <c r="H1491" s="121">
        <v>0</v>
      </c>
      <c r="I1491" s="119" t="s">
        <v>1097</v>
      </c>
      <c r="J1491" s="119"/>
      <c r="K1491" s="119" t="s">
        <v>5838</v>
      </c>
      <c r="L1491" s="119"/>
      <c r="M1491" s="119" t="s">
        <v>1097</v>
      </c>
      <c r="N1491" s="119"/>
      <c r="O1491" s="119"/>
      <c r="P1491" s="119"/>
      <c r="AF1491" s="27">
        <f t="shared" si="160"/>
        <v>0</v>
      </c>
      <c r="AG1491" s="27">
        <f t="shared" si="161"/>
        <v>0</v>
      </c>
      <c r="AH1491" s="27">
        <f t="shared" si="162"/>
        <v>0</v>
      </c>
      <c r="AI1491" s="27">
        <f t="shared" si="163"/>
        <v>0</v>
      </c>
      <c r="AJ1491" s="27">
        <f t="shared" si="164"/>
        <v>9999</v>
      </c>
      <c r="AK1491" s="27">
        <f t="shared" si="165"/>
        <v>9999</v>
      </c>
      <c r="AL1491" s="27">
        <f t="shared" si="166"/>
        <v>9999</v>
      </c>
      <c r="AM1491" s="27">
        <f t="shared" si="167"/>
        <v>9999</v>
      </c>
    </row>
    <row r="1492" spans="1:39" ht="35.1" customHeight="1">
      <c r="A1492" s="119" t="s">
        <v>1926</v>
      </c>
      <c r="B1492" s="119" t="s">
        <v>6189</v>
      </c>
      <c r="C1492" s="119" t="s">
        <v>6190</v>
      </c>
      <c r="D1492" s="119" t="s">
        <v>19</v>
      </c>
      <c r="E1492" s="119" t="s">
        <v>3571</v>
      </c>
      <c r="F1492" s="121">
        <v>5</v>
      </c>
      <c r="G1492" s="121">
        <v>0</v>
      </c>
      <c r="H1492" s="121">
        <v>0</v>
      </c>
      <c r="I1492" s="119"/>
      <c r="J1492" s="119"/>
      <c r="K1492" s="119"/>
      <c r="L1492" s="119"/>
      <c r="M1492" s="119"/>
      <c r="N1492" s="119"/>
      <c r="O1492" s="119"/>
      <c r="P1492" s="119"/>
      <c r="AF1492" s="27">
        <f t="shared" si="160"/>
        <v>0</v>
      </c>
      <c r="AG1492" s="27">
        <f t="shared" si="161"/>
        <v>0</v>
      </c>
      <c r="AH1492" s="27">
        <f t="shared" si="162"/>
        <v>0</v>
      </c>
      <c r="AI1492" s="27">
        <f t="shared" si="163"/>
        <v>0</v>
      </c>
      <c r="AJ1492" s="27">
        <f t="shared" si="164"/>
        <v>9999</v>
      </c>
      <c r="AK1492" s="27">
        <f t="shared" si="165"/>
        <v>9999</v>
      </c>
      <c r="AL1492" s="27">
        <f t="shared" si="166"/>
        <v>9999</v>
      </c>
      <c r="AM1492" s="27">
        <f t="shared" si="167"/>
        <v>9999</v>
      </c>
    </row>
    <row r="1493" spans="1:39" ht="35.1" customHeight="1">
      <c r="A1493" s="119" t="s">
        <v>1926</v>
      </c>
      <c r="B1493" s="119" t="s">
        <v>6191</v>
      </c>
      <c r="C1493" s="119" t="s">
        <v>1935</v>
      </c>
      <c r="D1493" s="119" t="s">
        <v>14</v>
      </c>
      <c r="E1493" s="119" t="s">
        <v>12</v>
      </c>
      <c r="F1493" s="121">
        <v>1</v>
      </c>
      <c r="G1493" s="121">
        <v>0</v>
      </c>
      <c r="H1493" s="121">
        <v>3</v>
      </c>
      <c r="I1493" s="119"/>
      <c r="J1493" s="119" t="s">
        <v>1935</v>
      </c>
      <c r="K1493" s="119"/>
      <c r="L1493" s="119" t="s">
        <v>6192</v>
      </c>
      <c r="M1493" s="119" t="s">
        <v>1935</v>
      </c>
      <c r="N1493" s="119"/>
      <c r="O1493" s="119"/>
      <c r="P1493" s="119"/>
      <c r="AF1493" s="27">
        <f t="shared" si="160"/>
        <v>0</v>
      </c>
      <c r="AG1493" s="27">
        <f t="shared" si="161"/>
        <v>0</v>
      </c>
      <c r="AH1493" s="27">
        <f t="shared" si="162"/>
        <v>0</v>
      </c>
      <c r="AI1493" s="27">
        <f t="shared" si="163"/>
        <v>0</v>
      </c>
      <c r="AJ1493" s="27">
        <f t="shared" si="164"/>
        <v>9999</v>
      </c>
      <c r="AK1493" s="27">
        <f t="shared" si="165"/>
        <v>9999</v>
      </c>
      <c r="AL1493" s="27">
        <f t="shared" si="166"/>
        <v>9999</v>
      </c>
      <c r="AM1493" s="27">
        <f t="shared" si="167"/>
        <v>9999</v>
      </c>
    </row>
    <row r="1494" spans="1:39" ht="35.1" customHeight="1">
      <c r="A1494" s="119" t="s">
        <v>1926</v>
      </c>
      <c r="B1494" s="119" t="s">
        <v>6193</v>
      </c>
      <c r="C1494" s="119" t="s">
        <v>58</v>
      </c>
      <c r="D1494" s="119" t="s">
        <v>14</v>
      </c>
      <c r="E1494" s="119" t="s">
        <v>12</v>
      </c>
      <c r="F1494" s="121">
        <v>2</v>
      </c>
      <c r="G1494" s="121">
        <v>0</v>
      </c>
      <c r="H1494" s="121">
        <v>3</v>
      </c>
      <c r="I1494" s="119"/>
      <c r="J1494" s="119" t="s">
        <v>58</v>
      </c>
      <c r="K1494" s="119"/>
      <c r="L1494" s="119" t="s">
        <v>6194</v>
      </c>
      <c r="M1494" s="119" t="s">
        <v>58</v>
      </c>
      <c r="N1494" s="119" t="s">
        <v>6195</v>
      </c>
      <c r="O1494" s="119"/>
      <c r="P1494" s="119"/>
      <c r="AF1494" s="27">
        <f t="shared" si="160"/>
        <v>0</v>
      </c>
      <c r="AG1494" s="27">
        <f t="shared" si="161"/>
        <v>0</v>
      </c>
      <c r="AH1494" s="27">
        <f t="shared" si="162"/>
        <v>0</v>
      </c>
      <c r="AI1494" s="27">
        <f t="shared" si="163"/>
        <v>0</v>
      </c>
      <c r="AJ1494" s="27">
        <f t="shared" si="164"/>
        <v>9999</v>
      </c>
      <c r="AK1494" s="27">
        <f t="shared" si="165"/>
        <v>9999</v>
      </c>
      <c r="AL1494" s="27">
        <f t="shared" si="166"/>
        <v>9999</v>
      </c>
      <c r="AM1494" s="27">
        <f t="shared" si="167"/>
        <v>9999</v>
      </c>
    </row>
    <row r="1495" spans="1:39" ht="35.1" customHeight="1">
      <c r="A1495" s="119" t="s">
        <v>1926</v>
      </c>
      <c r="B1495" s="119" t="s">
        <v>6196</v>
      </c>
      <c r="C1495" s="119" t="s">
        <v>652</v>
      </c>
      <c r="D1495" s="119" t="s">
        <v>14</v>
      </c>
      <c r="E1495" s="119" t="s">
        <v>12</v>
      </c>
      <c r="F1495" s="121">
        <v>3</v>
      </c>
      <c r="G1495" s="121">
        <v>0</v>
      </c>
      <c r="H1495" s="121">
        <v>2</v>
      </c>
      <c r="I1495" s="119"/>
      <c r="J1495" s="119" t="s">
        <v>652</v>
      </c>
      <c r="K1495" s="119"/>
      <c r="L1495" s="119" t="s">
        <v>4000</v>
      </c>
      <c r="M1495" s="119" t="s">
        <v>652</v>
      </c>
      <c r="N1495" s="119" t="s">
        <v>4001</v>
      </c>
      <c r="O1495" s="119"/>
      <c r="P1495" s="119"/>
      <c r="AF1495" s="27">
        <f t="shared" si="160"/>
        <v>0</v>
      </c>
      <c r="AG1495" s="27">
        <f t="shared" si="161"/>
        <v>0</v>
      </c>
      <c r="AH1495" s="27">
        <f t="shared" si="162"/>
        <v>0</v>
      </c>
      <c r="AI1495" s="27">
        <f t="shared" si="163"/>
        <v>0</v>
      </c>
      <c r="AJ1495" s="27">
        <f t="shared" si="164"/>
        <v>9999</v>
      </c>
      <c r="AK1495" s="27">
        <f t="shared" si="165"/>
        <v>9999</v>
      </c>
      <c r="AL1495" s="27">
        <f t="shared" si="166"/>
        <v>9999</v>
      </c>
      <c r="AM1495" s="27">
        <f t="shared" si="167"/>
        <v>9999</v>
      </c>
    </row>
    <row r="1496" spans="1:39" ht="35.1" customHeight="1">
      <c r="A1496" s="119" t="s">
        <v>1926</v>
      </c>
      <c r="B1496" s="119" t="s">
        <v>6197</v>
      </c>
      <c r="C1496" s="119" t="s">
        <v>1131</v>
      </c>
      <c r="D1496" s="119" t="s">
        <v>14</v>
      </c>
      <c r="E1496" s="119" t="s">
        <v>12</v>
      </c>
      <c r="F1496" s="121">
        <v>4</v>
      </c>
      <c r="G1496" s="121">
        <v>0</v>
      </c>
      <c r="H1496" s="121">
        <v>2</v>
      </c>
      <c r="I1496" s="119"/>
      <c r="J1496" s="119" t="s">
        <v>1131</v>
      </c>
      <c r="K1496" s="119"/>
      <c r="L1496" s="119" t="s">
        <v>4806</v>
      </c>
      <c r="M1496" s="119" t="s">
        <v>1131</v>
      </c>
      <c r="N1496" s="119"/>
      <c r="O1496" s="119"/>
      <c r="P1496" s="119"/>
      <c r="AF1496" s="27">
        <f t="shared" si="160"/>
        <v>0</v>
      </c>
      <c r="AG1496" s="27">
        <f t="shared" si="161"/>
        <v>0</v>
      </c>
      <c r="AH1496" s="27">
        <f t="shared" si="162"/>
        <v>0</v>
      </c>
      <c r="AI1496" s="27">
        <f t="shared" si="163"/>
        <v>0</v>
      </c>
      <c r="AJ1496" s="27">
        <f t="shared" si="164"/>
        <v>9999</v>
      </c>
      <c r="AK1496" s="27">
        <f t="shared" si="165"/>
        <v>9999</v>
      </c>
      <c r="AL1496" s="27">
        <f t="shared" si="166"/>
        <v>9999</v>
      </c>
      <c r="AM1496" s="27">
        <f t="shared" si="167"/>
        <v>9999</v>
      </c>
    </row>
    <row r="1497" spans="1:39" ht="35.1" customHeight="1">
      <c r="A1497" s="119" t="s">
        <v>1926</v>
      </c>
      <c r="B1497" s="119" t="s">
        <v>6198</v>
      </c>
      <c r="C1497" s="119" t="s">
        <v>6199</v>
      </c>
      <c r="D1497" s="119" t="s">
        <v>14</v>
      </c>
      <c r="E1497" s="119" t="s">
        <v>3571</v>
      </c>
      <c r="F1497" s="121">
        <v>5</v>
      </c>
      <c r="G1497" s="121">
        <v>0</v>
      </c>
      <c r="H1497" s="121">
        <v>0</v>
      </c>
      <c r="I1497" s="119"/>
      <c r="J1497" s="119"/>
      <c r="K1497" s="119"/>
      <c r="L1497" s="119"/>
      <c r="M1497" s="119"/>
      <c r="N1497" s="119"/>
      <c r="O1497" s="119"/>
      <c r="P1497" s="119"/>
      <c r="AF1497" s="27">
        <f t="shared" si="160"/>
        <v>0</v>
      </c>
      <c r="AG1497" s="27">
        <f t="shared" si="161"/>
        <v>0</v>
      </c>
      <c r="AH1497" s="27">
        <f t="shared" si="162"/>
        <v>0</v>
      </c>
      <c r="AI1497" s="27">
        <f t="shared" si="163"/>
        <v>0</v>
      </c>
      <c r="AJ1497" s="27">
        <f t="shared" si="164"/>
        <v>9999</v>
      </c>
      <c r="AK1497" s="27">
        <f t="shared" si="165"/>
        <v>9999</v>
      </c>
      <c r="AL1497" s="27">
        <f t="shared" si="166"/>
        <v>9999</v>
      </c>
      <c r="AM1497" s="27">
        <f t="shared" si="167"/>
        <v>9999</v>
      </c>
    </row>
    <row r="1498" spans="1:39" ht="35.1" customHeight="1">
      <c r="A1498" s="119" t="s">
        <v>1937</v>
      </c>
      <c r="B1498" s="119" t="s">
        <v>6200</v>
      </c>
      <c r="C1498" s="119" t="s">
        <v>1947</v>
      </c>
      <c r="D1498" s="119" t="s">
        <v>19</v>
      </c>
      <c r="E1498" s="119" t="s">
        <v>12</v>
      </c>
      <c r="F1498" s="121">
        <v>1</v>
      </c>
      <c r="G1498" s="121">
        <v>3</v>
      </c>
      <c r="H1498" s="121">
        <v>0</v>
      </c>
      <c r="I1498" s="119" t="s">
        <v>1947</v>
      </c>
      <c r="J1498" s="119"/>
      <c r="K1498" s="119" t="s">
        <v>6201</v>
      </c>
      <c r="L1498" s="119"/>
      <c r="M1498" s="119" t="s">
        <v>1947</v>
      </c>
      <c r="N1498" s="119"/>
      <c r="O1498" s="119"/>
      <c r="P1498" s="119"/>
      <c r="AF1498" s="27">
        <f t="shared" si="160"/>
        <v>0</v>
      </c>
      <c r="AG1498" s="27">
        <f t="shared" si="161"/>
        <v>0</v>
      </c>
      <c r="AH1498" s="27">
        <f t="shared" si="162"/>
        <v>0</v>
      </c>
      <c r="AI1498" s="27">
        <f t="shared" si="163"/>
        <v>0</v>
      </c>
      <c r="AJ1498" s="27">
        <f t="shared" si="164"/>
        <v>9999</v>
      </c>
      <c r="AK1498" s="27">
        <f t="shared" si="165"/>
        <v>9999</v>
      </c>
      <c r="AL1498" s="27">
        <f t="shared" si="166"/>
        <v>9999</v>
      </c>
      <c r="AM1498" s="27">
        <f t="shared" si="167"/>
        <v>9999</v>
      </c>
    </row>
    <row r="1499" spans="1:39" ht="35.1" customHeight="1">
      <c r="A1499" s="119" t="s">
        <v>1937</v>
      </c>
      <c r="B1499" s="119" t="s">
        <v>6202</v>
      </c>
      <c r="C1499" s="119" t="s">
        <v>1948</v>
      </c>
      <c r="D1499" s="119" t="s">
        <v>19</v>
      </c>
      <c r="E1499" s="119" t="s">
        <v>12</v>
      </c>
      <c r="F1499" s="121">
        <v>2</v>
      </c>
      <c r="G1499" s="121">
        <v>3</v>
      </c>
      <c r="H1499" s="121">
        <v>0</v>
      </c>
      <c r="I1499" s="119" t="s">
        <v>1948</v>
      </c>
      <c r="J1499" s="119"/>
      <c r="K1499" s="119" t="s">
        <v>6203</v>
      </c>
      <c r="L1499" s="119"/>
      <c r="M1499" s="119" t="s">
        <v>1948</v>
      </c>
      <c r="N1499" s="119" t="s">
        <v>6204</v>
      </c>
      <c r="O1499" s="119" t="s">
        <v>6186</v>
      </c>
      <c r="P1499" s="119" t="s">
        <v>6187</v>
      </c>
      <c r="AF1499" s="27">
        <f t="shared" si="160"/>
        <v>0</v>
      </c>
      <c r="AG1499" s="27">
        <f t="shared" si="161"/>
        <v>0</v>
      </c>
      <c r="AH1499" s="27">
        <f t="shared" si="162"/>
        <v>0</v>
      </c>
      <c r="AI1499" s="27">
        <f t="shared" si="163"/>
        <v>0</v>
      </c>
      <c r="AJ1499" s="27">
        <f t="shared" si="164"/>
        <v>9999</v>
      </c>
      <c r="AK1499" s="27">
        <f t="shared" si="165"/>
        <v>9999</v>
      </c>
      <c r="AL1499" s="27">
        <f t="shared" si="166"/>
        <v>9999</v>
      </c>
      <c r="AM1499" s="27">
        <f t="shared" si="167"/>
        <v>9999</v>
      </c>
    </row>
    <row r="1500" spans="1:39" ht="35.1" customHeight="1">
      <c r="A1500" s="119" t="s">
        <v>1937</v>
      </c>
      <c r="B1500" s="119" t="s">
        <v>6205</v>
      </c>
      <c r="C1500" s="119" t="s">
        <v>1915</v>
      </c>
      <c r="D1500" s="119" t="s">
        <v>19</v>
      </c>
      <c r="E1500" s="119" t="s">
        <v>12</v>
      </c>
      <c r="F1500" s="121">
        <v>3</v>
      </c>
      <c r="G1500" s="121">
        <v>2</v>
      </c>
      <c r="H1500" s="121">
        <v>0</v>
      </c>
      <c r="I1500" s="119" t="s">
        <v>1915</v>
      </c>
      <c r="J1500" s="119"/>
      <c r="K1500" s="119" t="s">
        <v>6142</v>
      </c>
      <c r="L1500" s="119"/>
      <c r="M1500" s="119" t="s">
        <v>1915</v>
      </c>
      <c r="N1500" s="119"/>
      <c r="O1500" s="119"/>
      <c r="P1500" s="119"/>
      <c r="AF1500" s="27">
        <f t="shared" si="160"/>
        <v>0</v>
      </c>
      <c r="AG1500" s="27">
        <f t="shared" si="161"/>
        <v>0</v>
      </c>
      <c r="AH1500" s="27">
        <f t="shared" si="162"/>
        <v>0</v>
      </c>
      <c r="AI1500" s="27">
        <f t="shared" si="163"/>
        <v>0</v>
      </c>
      <c r="AJ1500" s="27">
        <f t="shared" si="164"/>
        <v>9999</v>
      </c>
      <c r="AK1500" s="27">
        <f t="shared" si="165"/>
        <v>9999</v>
      </c>
      <c r="AL1500" s="27">
        <f t="shared" si="166"/>
        <v>9999</v>
      </c>
      <c r="AM1500" s="27">
        <f t="shared" si="167"/>
        <v>9999</v>
      </c>
    </row>
    <row r="1501" spans="1:39" ht="35.1" customHeight="1">
      <c r="A1501" s="119" t="s">
        <v>1937</v>
      </c>
      <c r="B1501" s="119" t="s">
        <v>6206</v>
      </c>
      <c r="C1501" s="119" t="s">
        <v>947</v>
      </c>
      <c r="D1501" s="119" t="s">
        <v>19</v>
      </c>
      <c r="E1501" s="119" t="s">
        <v>12</v>
      </c>
      <c r="F1501" s="121">
        <v>4</v>
      </c>
      <c r="G1501" s="121">
        <v>2</v>
      </c>
      <c r="H1501" s="121">
        <v>0</v>
      </c>
      <c r="I1501" s="119" t="s">
        <v>947</v>
      </c>
      <c r="J1501" s="119"/>
      <c r="K1501" s="119" t="s">
        <v>4487</v>
      </c>
      <c r="L1501" s="119"/>
      <c r="M1501" s="119" t="s">
        <v>947</v>
      </c>
      <c r="N1501" s="119" t="s">
        <v>4488</v>
      </c>
      <c r="O1501" s="119"/>
      <c r="P1501" s="119"/>
      <c r="AF1501" s="27">
        <f t="shared" si="160"/>
        <v>0</v>
      </c>
      <c r="AG1501" s="27">
        <f t="shared" si="161"/>
        <v>0</v>
      </c>
      <c r="AH1501" s="27">
        <f t="shared" si="162"/>
        <v>0</v>
      </c>
      <c r="AI1501" s="27">
        <f t="shared" si="163"/>
        <v>0</v>
      </c>
      <c r="AJ1501" s="27">
        <f t="shared" si="164"/>
        <v>9999</v>
      </c>
      <c r="AK1501" s="27">
        <f t="shared" si="165"/>
        <v>9999</v>
      </c>
      <c r="AL1501" s="27">
        <f t="shared" si="166"/>
        <v>9999</v>
      </c>
      <c r="AM1501" s="27">
        <f t="shared" si="167"/>
        <v>9999</v>
      </c>
    </row>
    <row r="1502" spans="1:39" ht="35.1" customHeight="1">
      <c r="A1502" s="119" t="s">
        <v>1937</v>
      </c>
      <c r="B1502" s="119" t="s">
        <v>6207</v>
      </c>
      <c r="C1502" s="119" t="s">
        <v>6208</v>
      </c>
      <c r="D1502" s="119" t="s">
        <v>19</v>
      </c>
      <c r="E1502" s="119" t="s">
        <v>3571</v>
      </c>
      <c r="F1502" s="121">
        <v>5</v>
      </c>
      <c r="G1502" s="121">
        <v>0</v>
      </c>
      <c r="H1502" s="121">
        <v>0</v>
      </c>
      <c r="I1502" s="119"/>
      <c r="J1502" s="119"/>
      <c r="K1502" s="119"/>
      <c r="L1502" s="119"/>
      <c r="M1502" s="119"/>
      <c r="N1502" s="119"/>
      <c r="O1502" s="119"/>
      <c r="P1502" s="119"/>
      <c r="AF1502" s="27">
        <f t="shared" si="160"/>
        <v>0</v>
      </c>
      <c r="AG1502" s="27">
        <f t="shared" si="161"/>
        <v>0</v>
      </c>
      <c r="AH1502" s="27">
        <f t="shared" si="162"/>
        <v>0</v>
      </c>
      <c r="AI1502" s="27">
        <f t="shared" si="163"/>
        <v>0</v>
      </c>
      <c r="AJ1502" s="27">
        <f t="shared" si="164"/>
        <v>9999</v>
      </c>
      <c r="AK1502" s="27">
        <f t="shared" si="165"/>
        <v>9999</v>
      </c>
      <c r="AL1502" s="27">
        <f t="shared" si="166"/>
        <v>9999</v>
      </c>
      <c r="AM1502" s="27">
        <f t="shared" si="167"/>
        <v>9999</v>
      </c>
    </row>
    <row r="1503" spans="1:39" ht="35.1" customHeight="1">
      <c r="A1503" s="119" t="s">
        <v>1937</v>
      </c>
      <c r="B1503" s="119" t="s">
        <v>6209</v>
      </c>
      <c r="C1503" s="119" t="s">
        <v>723</v>
      </c>
      <c r="D1503" s="119" t="s">
        <v>14</v>
      </c>
      <c r="E1503" s="119" t="s">
        <v>12</v>
      </c>
      <c r="F1503" s="121">
        <v>1</v>
      </c>
      <c r="G1503" s="121">
        <v>0</v>
      </c>
      <c r="H1503" s="121">
        <v>3</v>
      </c>
      <c r="I1503" s="119"/>
      <c r="J1503" s="119" t="s">
        <v>723</v>
      </c>
      <c r="K1503" s="119"/>
      <c r="L1503" s="119" t="s">
        <v>4121</v>
      </c>
      <c r="M1503" s="119" t="s">
        <v>723</v>
      </c>
      <c r="N1503" s="119"/>
      <c r="O1503" s="119"/>
      <c r="P1503" s="119"/>
      <c r="AF1503" s="27">
        <f t="shared" si="160"/>
        <v>0</v>
      </c>
      <c r="AG1503" s="27">
        <f t="shared" si="161"/>
        <v>0</v>
      </c>
      <c r="AH1503" s="27">
        <f t="shared" si="162"/>
        <v>0</v>
      </c>
      <c r="AI1503" s="27">
        <f t="shared" si="163"/>
        <v>0</v>
      </c>
      <c r="AJ1503" s="27">
        <f t="shared" si="164"/>
        <v>9999</v>
      </c>
      <c r="AK1503" s="27">
        <f t="shared" si="165"/>
        <v>9999</v>
      </c>
      <c r="AL1503" s="27">
        <f t="shared" si="166"/>
        <v>9999</v>
      </c>
      <c r="AM1503" s="27">
        <f t="shared" si="167"/>
        <v>9999</v>
      </c>
    </row>
    <row r="1504" spans="1:39" ht="35.1" customHeight="1">
      <c r="A1504" s="119" t="s">
        <v>1937</v>
      </c>
      <c r="B1504" s="119" t="s">
        <v>6210</v>
      </c>
      <c r="C1504" s="119" t="s">
        <v>1946</v>
      </c>
      <c r="D1504" s="119" t="s">
        <v>14</v>
      </c>
      <c r="E1504" s="119" t="s">
        <v>12</v>
      </c>
      <c r="F1504" s="121">
        <v>2</v>
      </c>
      <c r="G1504" s="121">
        <v>0</v>
      </c>
      <c r="H1504" s="121">
        <v>3</v>
      </c>
      <c r="I1504" s="119"/>
      <c r="J1504" s="119" t="s">
        <v>1946</v>
      </c>
      <c r="K1504" s="119"/>
      <c r="L1504" s="119" t="s">
        <v>6211</v>
      </c>
      <c r="M1504" s="119" t="s">
        <v>1946</v>
      </c>
      <c r="N1504" s="119"/>
      <c r="O1504" s="119"/>
      <c r="P1504" s="119"/>
      <c r="AF1504" s="27">
        <f t="shared" si="160"/>
        <v>0</v>
      </c>
      <c r="AG1504" s="27">
        <f t="shared" si="161"/>
        <v>0</v>
      </c>
      <c r="AH1504" s="27">
        <f t="shared" si="162"/>
        <v>0</v>
      </c>
      <c r="AI1504" s="27">
        <f t="shared" si="163"/>
        <v>0</v>
      </c>
      <c r="AJ1504" s="27">
        <f t="shared" si="164"/>
        <v>9999</v>
      </c>
      <c r="AK1504" s="27">
        <f t="shared" si="165"/>
        <v>9999</v>
      </c>
      <c r="AL1504" s="27">
        <f t="shared" si="166"/>
        <v>9999</v>
      </c>
      <c r="AM1504" s="27">
        <f t="shared" si="167"/>
        <v>9999</v>
      </c>
    </row>
    <row r="1505" spans="1:39" ht="35.1" customHeight="1">
      <c r="A1505" s="119" t="s">
        <v>1937</v>
      </c>
      <c r="B1505" s="119" t="s">
        <v>6212</v>
      </c>
      <c r="C1505" s="119" t="s">
        <v>1826</v>
      </c>
      <c r="D1505" s="119" t="s">
        <v>14</v>
      </c>
      <c r="E1505" s="119" t="s">
        <v>12</v>
      </c>
      <c r="F1505" s="121">
        <v>3</v>
      </c>
      <c r="G1505" s="121">
        <v>0</v>
      </c>
      <c r="H1505" s="121">
        <v>2</v>
      </c>
      <c r="I1505" s="119"/>
      <c r="J1505" s="119" t="s">
        <v>1826</v>
      </c>
      <c r="K1505" s="119"/>
      <c r="L1505" s="119" t="s">
        <v>5997</v>
      </c>
      <c r="M1505" s="119" t="s">
        <v>1826</v>
      </c>
      <c r="N1505" s="119"/>
      <c r="O1505" s="119"/>
      <c r="P1505" s="119"/>
      <c r="AF1505" s="27">
        <f t="shared" si="160"/>
        <v>0</v>
      </c>
      <c r="AG1505" s="27">
        <f t="shared" si="161"/>
        <v>0</v>
      </c>
      <c r="AH1505" s="27">
        <f t="shared" si="162"/>
        <v>0</v>
      </c>
      <c r="AI1505" s="27">
        <f t="shared" si="163"/>
        <v>0</v>
      </c>
      <c r="AJ1505" s="27">
        <f t="shared" si="164"/>
        <v>9999</v>
      </c>
      <c r="AK1505" s="27">
        <f t="shared" si="165"/>
        <v>9999</v>
      </c>
      <c r="AL1505" s="27">
        <f t="shared" si="166"/>
        <v>9999</v>
      </c>
      <c r="AM1505" s="27">
        <f t="shared" si="167"/>
        <v>9999</v>
      </c>
    </row>
    <row r="1506" spans="1:39" ht="35.1" customHeight="1">
      <c r="A1506" s="119" t="s">
        <v>1937</v>
      </c>
      <c r="B1506" s="119" t="s">
        <v>6213</v>
      </c>
      <c r="C1506" s="119" t="s">
        <v>61</v>
      </c>
      <c r="D1506" s="119" t="s">
        <v>14</v>
      </c>
      <c r="E1506" s="119" t="s">
        <v>12</v>
      </c>
      <c r="F1506" s="121">
        <v>4</v>
      </c>
      <c r="G1506" s="121">
        <v>0</v>
      </c>
      <c r="H1506" s="121">
        <v>2</v>
      </c>
      <c r="I1506" s="119"/>
      <c r="J1506" s="119" t="s">
        <v>61</v>
      </c>
      <c r="K1506" s="119"/>
      <c r="L1506" s="119" t="s">
        <v>6214</v>
      </c>
      <c r="M1506" s="119" t="s">
        <v>61</v>
      </c>
      <c r="N1506" s="119"/>
      <c r="O1506" s="119"/>
      <c r="P1506" s="119"/>
      <c r="AF1506" s="27">
        <f t="shared" si="160"/>
        <v>0</v>
      </c>
      <c r="AG1506" s="27">
        <f t="shared" si="161"/>
        <v>0</v>
      </c>
      <c r="AH1506" s="27">
        <f t="shared" si="162"/>
        <v>0</v>
      </c>
      <c r="AI1506" s="27">
        <f t="shared" si="163"/>
        <v>0</v>
      </c>
      <c r="AJ1506" s="27">
        <f t="shared" si="164"/>
        <v>9999</v>
      </c>
      <c r="AK1506" s="27">
        <f t="shared" si="165"/>
        <v>9999</v>
      </c>
      <c r="AL1506" s="27">
        <f t="shared" si="166"/>
        <v>9999</v>
      </c>
      <c r="AM1506" s="27">
        <f t="shared" si="167"/>
        <v>9999</v>
      </c>
    </row>
    <row r="1507" spans="1:39" ht="35.1" customHeight="1">
      <c r="A1507" s="119" t="s">
        <v>1937</v>
      </c>
      <c r="B1507" s="119" t="s">
        <v>6215</v>
      </c>
      <c r="C1507" s="119" t="s">
        <v>6216</v>
      </c>
      <c r="D1507" s="119" t="s">
        <v>14</v>
      </c>
      <c r="E1507" s="119" t="s">
        <v>3571</v>
      </c>
      <c r="F1507" s="121">
        <v>5</v>
      </c>
      <c r="G1507" s="121">
        <v>0</v>
      </c>
      <c r="H1507" s="121">
        <v>0</v>
      </c>
      <c r="I1507" s="119"/>
      <c r="J1507" s="119"/>
      <c r="K1507" s="119"/>
      <c r="L1507" s="119"/>
      <c r="M1507" s="119"/>
      <c r="N1507" s="119"/>
      <c r="O1507" s="119"/>
      <c r="P1507" s="119"/>
      <c r="AF1507" s="27">
        <f t="shared" si="160"/>
        <v>0</v>
      </c>
      <c r="AG1507" s="27">
        <f t="shared" si="161"/>
        <v>0</v>
      </c>
      <c r="AH1507" s="27">
        <f t="shared" si="162"/>
        <v>0</v>
      </c>
      <c r="AI1507" s="27">
        <f t="shared" si="163"/>
        <v>0</v>
      </c>
      <c r="AJ1507" s="27">
        <f t="shared" si="164"/>
        <v>9999</v>
      </c>
      <c r="AK1507" s="27">
        <f t="shared" si="165"/>
        <v>9999</v>
      </c>
      <c r="AL1507" s="27">
        <f t="shared" si="166"/>
        <v>9999</v>
      </c>
      <c r="AM1507" s="27">
        <f t="shared" si="167"/>
        <v>9999</v>
      </c>
    </row>
    <row r="1508" spans="1:39" ht="35.1" customHeight="1">
      <c r="A1508" s="119" t="s">
        <v>1949</v>
      </c>
      <c r="B1508" s="119" t="s">
        <v>6217</v>
      </c>
      <c r="C1508" s="119" t="s">
        <v>1230</v>
      </c>
      <c r="D1508" s="119" t="s">
        <v>19</v>
      </c>
      <c r="E1508" s="119" t="s">
        <v>12</v>
      </c>
      <c r="F1508" s="121">
        <v>1</v>
      </c>
      <c r="G1508" s="121">
        <v>3</v>
      </c>
      <c r="H1508" s="121">
        <v>0</v>
      </c>
      <c r="I1508" s="119" t="s">
        <v>1230</v>
      </c>
      <c r="J1508" s="119"/>
      <c r="K1508" s="119" t="s">
        <v>4965</v>
      </c>
      <c r="L1508" s="119"/>
      <c r="M1508" s="119" t="s">
        <v>1230</v>
      </c>
      <c r="N1508" s="119" t="s">
        <v>4966</v>
      </c>
      <c r="O1508" s="119"/>
      <c r="P1508" s="119"/>
      <c r="AF1508" s="27">
        <f t="shared" si="160"/>
        <v>0</v>
      </c>
      <c r="AG1508" s="27">
        <f t="shared" si="161"/>
        <v>0</v>
      </c>
      <c r="AH1508" s="27">
        <f t="shared" si="162"/>
        <v>0</v>
      </c>
      <c r="AI1508" s="27">
        <f t="shared" si="163"/>
        <v>0</v>
      </c>
      <c r="AJ1508" s="27">
        <f t="shared" si="164"/>
        <v>9999</v>
      </c>
      <c r="AK1508" s="27">
        <f t="shared" si="165"/>
        <v>9999</v>
      </c>
      <c r="AL1508" s="27">
        <f t="shared" si="166"/>
        <v>9999</v>
      </c>
      <c r="AM1508" s="27">
        <f t="shared" si="167"/>
        <v>9999</v>
      </c>
    </row>
    <row r="1509" spans="1:39" ht="35.1" customHeight="1">
      <c r="A1509" s="119" t="s">
        <v>1949</v>
      </c>
      <c r="B1509" s="119" t="s">
        <v>6218</v>
      </c>
      <c r="C1509" s="119" t="s">
        <v>47</v>
      </c>
      <c r="D1509" s="119" t="s">
        <v>19</v>
      </c>
      <c r="E1509" s="119" t="s">
        <v>12</v>
      </c>
      <c r="F1509" s="121">
        <v>2</v>
      </c>
      <c r="G1509" s="121">
        <v>3</v>
      </c>
      <c r="H1509" s="121">
        <v>0</v>
      </c>
      <c r="I1509" s="119" t="s">
        <v>47</v>
      </c>
      <c r="J1509" s="119"/>
      <c r="K1509" s="119" t="s">
        <v>5506</v>
      </c>
      <c r="L1509" s="119"/>
      <c r="M1509" s="119" t="s">
        <v>47</v>
      </c>
      <c r="N1509" s="119" t="s">
        <v>5004</v>
      </c>
      <c r="O1509" s="119"/>
      <c r="P1509" s="119"/>
      <c r="AF1509" s="27">
        <f t="shared" si="160"/>
        <v>0</v>
      </c>
      <c r="AG1509" s="27">
        <f t="shared" si="161"/>
        <v>0</v>
      </c>
      <c r="AH1509" s="27">
        <f t="shared" si="162"/>
        <v>0</v>
      </c>
      <c r="AI1509" s="27">
        <f t="shared" si="163"/>
        <v>0</v>
      </c>
      <c r="AJ1509" s="27">
        <f t="shared" si="164"/>
        <v>9999</v>
      </c>
      <c r="AK1509" s="27">
        <f t="shared" si="165"/>
        <v>9999</v>
      </c>
      <c r="AL1509" s="27">
        <f t="shared" si="166"/>
        <v>9999</v>
      </c>
      <c r="AM1509" s="27">
        <f t="shared" si="167"/>
        <v>9999</v>
      </c>
    </row>
    <row r="1510" spans="1:39" ht="35.1" customHeight="1">
      <c r="A1510" s="119" t="s">
        <v>1949</v>
      </c>
      <c r="B1510" s="119" t="s">
        <v>6219</v>
      </c>
      <c r="C1510" s="119" t="s">
        <v>482</v>
      </c>
      <c r="D1510" s="119" t="s">
        <v>19</v>
      </c>
      <c r="E1510" s="119" t="s">
        <v>12</v>
      </c>
      <c r="F1510" s="121">
        <v>3</v>
      </c>
      <c r="G1510" s="121">
        <v>2</v>
      </c>
      <c r="H1510" s="121">
        <v>0</v>
      </c>
      <c r="I1510" s="119" t="s">
        <v>482</v>
      </c>
      <c r="J1510" s="119"/>
      <c r="K1510" s="119" t="s">
        <v>3703</v>
      </c>
      <c r="L1510" s="119"/>
      <c r="M1510" s="119" t="s">
        <v>482</v>
      </c>
      <c r="N1510" s="119"/>
      <c r="O1510" s="119"/>
      <c r="P1510" s="119"/>
      <c r="AF1510" s="27">
        <f t="shared" si="160"/>
        <v>0</v>
      </c>
      <c r="AG1510" s="27">
        <f t="shared" si="161"/>
        <v>0</v>
      </c>
      <c r="AH1510" s="27">
        <f t="shared" si="162"/>
        <v>0</v>
      </c>
      <c r="AI1510" s="27">
        <f t="shared" si="163"/>
        <v>0</v>
      </c>
      <c r="AJ1510" s="27">
        <f t="shared" si="164"/>
        <v>9999</v>
      </c>
      <c r="AK1510" s="27">
        <f t="shared" si="165"/>
        <v>9999</v>
      </c>
      <c r="AL1510" s="27">
        <f t="shared" si="166"/>
        <v>9999</v>
      </c>
      <c r="AM1510" s="27">
        <f t="shared" si="167"/>
        <v>9999</v>
      </c>
    </row>
    <row r="1511" spans="1:39" ht="35.1" customHeight="1">
      <c r="A1511" s="119" t="s">
        <v>1949</v>
      </c>
      <c r="B1511" s="119" t="s">
        <v>6220</v>
      </c>
      <c r="C1511" s="119" t="s">
        <v>6221</v>
      </c>
      <c r="D1511" s="119" t="s">
        <v>19</v>
      </c>
      <c r="E1511" s="119" t="s">
        <v>12</v>
      </c>
      <c r="F1511" s="121">
        <v>4</v>
      </c>
      <c r="G1511" s="121">
        <v>2</v>
      </c>
      <c r="H1511" s="121">
        <v>0</v>
      </c>
      <c r="I1511" s="119" t="s">
        <v>6221</v>
      </c>
      <c r="J1511" s="119"/>
      <c r="K1511" s="119" t="s">
        <v>6222</v>
      </c>
      <c r="L1511" s="119"/>
      <c r="M1511" s="119" t="s">
        <v>6221</v>
      </c>
      <c r="N1511" s="119" t="s">
        <v>6223</v>
      </c>
      <c r="O1511" s="119"/>
      <c r="P1511" s="119"/>
      <c r="AF1511" s="27">
        <f t="shared" si="160"/>
        <v>0</v>
      </c>
      <c r="AG1511" s="27">
        <f t="shared" si="161"/>
        <v>0</v>
      </c>
      <c r="AH1511" s="27">
        <f t="shared" si="162"/>
        <v>0</v>
      </c>
      <c r="AI1511" s="27">
        <f t="shared" si="163"/>
        <v>0</v>
      </c>
      <c r="AJ1511" s="27">
        <f t="shared" si="164"/>
        <v>9999</v>
      </c>
      <c r="AK1511" s="27">
        <f t="shared" si="165"/>
        <v>9999</v>
      </c>
      <c r="AL1511" s="27">
        <f t="shared" si="166"/>
        <v>9999</v>
      </c>
      <c r="AM1511" s="27">
        <f t="shared" si="167"/>
        <v>9999</v>
      </c>
    </row>
    <row r="1512" spans="1:39" ht="35.1" customHeight="1">
      <c r="A1512" s="119" t="s">
        <v>1949</v>
      </c>
      <c r="B1512" s="119" t="s">
        <v>6224</v>
      </c>
      <c r="C1512" s="119" t="s">
        <v>6225</v>
      </c>
      <c r="D1512" s="119" t="s">
        <v>19</v>
      </c>
      <c r="E1512" s="119" t="s">
        <v>3571</v>
      </c>
      <c r="F1512" s="121">
        <v>5</v>
      </c>
      <c r="G1512" s="121">
        <v>0</v>
      </c>
      <c r="H1512" s="121">
        <v>0</v>
      </c>
      <c r="I1512" s="119"/>
      <c r="J1512" s="119"/>
      <c r="K1512" s="119"/>
      <c r="L1512" s="119"/>
      <c r="M1512" s="119"/>
      <c r="N1512" s="119"/>
      <c r="O1512" s="119"/>
      <c r="P1512" s="119"/>
      <c r="AF1512" s="27">
        <f t="shared" si="160"/>
        <v>0</v>
      </c>
      <c r="AG1512" s="27">
        <f t="shared" si="161"/>
        <v>0</v>
      </c>
      <c r="AH1512" s="27">
        <f t="shared" si="162"/>
        <v>0</v>
      </c>
      <c r="AI1512" s="27">
        <f t="shared" si="163"/>
        <v>0</v>
      </c>
      <c r="AJ1512" s="27">
        <f t="shared" si="164"/>
        <v>9999</v>
      </c>
      <c r="AK1512" s="27">
        <f t="shared" si="165"/>
        <v>9999</v>
      </c>
      <c r="AL1512" s="27">
        <f t="shared" si="166"/>
        <v>9999</v>
      </c>
      <c r="AM1512" s="27">
        <f t="shared" si="167"/>
        <v>9999</v>
      </c>
    </row>
    <row r="1513" spans="1:39" ht="35.1" customHeight="1">
      <c r="A1513" s="119" t="s">
        <v>1949</v>
      </c>
      <c r="B1513" s="119" t="s">
        <v>6226</v>
      </c>
      <c r="C1513" s="119" t="s">
        <v>1227</v>
      </c>
      <c r="D1513" s="119" t="s">
        <v>14</v>
      </c>
      <c r="E1513" s="119" t="s">
        <v>12</v>
      </c>
      <c r="F1513" s="121">
        <v>1</v>
      </c>
      <c r="G1513" s="121">
        <v>0</v>
      </c>
      <c r="H1513" s="121">
        <v>3</v>
      </c>
      <c r="I1513" s="119"/>
      <c r="J1513" s="119" t="s">
        <v>1227</v>
      </c>
      <c r="K1513" s="119"/>
      <c r="L1513" s="119" t="s">
        <v>4978</v>
      </c>
      <c r="M1513" s="119" t="s">
        <v>1227</v>
      </c>
      <c r="N1513" s="119"/>
      <c r="O1513" s="119"/>
      <c r="P1513" s="119"/>
      <c r="AF1513" s="27">
        <f t="shared" si="160"/>
        <v>0</v>
      </c>
      <c r="AG1513" s="27">
        <f t="shared" si="161"/>
        <v>0</v>
      </c>
      <c r="AH1513" s="27">
        <f t="shared" si="162"/>
        <v>0</v>
      </c>
      <c r="AI1513" s="27">
        <f t="shared" si="163"/>
        <v>0</v>
      </c>
      <c r="AJ1513" s="27">
        <f t="shared" si="164"/>
        <v>9999</v>
      </c>
      <c r="AK1513" s="27">
        <f t="shared" si="165"/>
        <v>9999</v>
      </c>
      <c r="AL1513" s="27">
        <f t="shared" si="166"/>
        <v>9999</v>
      </c>
      <c r="AM1513" s="27">
        <f t="shared" si="167"/>
        <v>9999</v>
      </c>
    </row>
    <row r="1514" spans="1:39" ht="35.1" customHeight="1">
      <c r="A1514" s="119" t="s">
        <v>1949</v>
      </c>
      <c r="B1514" s="119" t="s">
        <v>6227</v>
      </c>
      <c r="C1514" s="119" t="s">
        <v>48</v>
      </c>
      <c r="D1514" s="119" t="s">
        <v>14</v>
      </c>
      <c r="E1514" s="119" t="s">
        <v>12</v>
      </c>
      <c r="F1514" s="121">
        <v>2</v>
      </c>
      <c r="G1514" s="121">
        <v>0</v>
      </c>
      <c r="H1514" s="121">
        <v>3</v>
      </c>
      <c r="I1514" s="119"/>
      <c r="J1514" s="119" t="s">
        <v>48</v>
      </c>
      <c r="K1514" s="119"/>
      <c r="L1514" s="119" t="s">
        <v>6228</v>
      </c>
      <c r="M1514" s="119" t="s">
        <v>48</v>
      </c>
      <c r="N1514" s="119"/>
      <c r="O1514" s="119"/>
      <c r="P1514" s="119"/>
      <c r="AF1514" s="27">
        <f t="shared" si="160"/>
        <v>0</v>
      </c>
      <c r="AG1514" s="27">
        <f t="shared" si="161"/>
        <v>0</v>
      </c>
      <c r="AH1514" s="27">
        <f t="shared" si="162"/>
        <v>0</v>
      </c>
      <c r="AI1514" s="27">
        <f t="shared" si="163"/>
        <v>0</v>
      </c>
      <c r="AJ1514" s="27">
        <f t="shared" si="164"/>
        <v>9999</v>
      </c>
      <c r="AK1514" s="27">
        <f t="shared" si="165"/>
        <v>9999</v>
      </c>
      <c r="AL1514" s="27">
        <f t="shared" si="166"/>
        <v>9999</v>
      </c>
      <c r="AM1514" s="27">
        <f t="shared" si="167"/>
        <v>9999</v>
      </c>
    </row>
    <row r="1515" spans="1:39" ht="35.1" customHeight="1">
      <c r="A1515" s="119" t="s">
        <v>1949</v>
      </c>
      <c r="B1515" s="119" t="s">
        <v>6229</v>
      </c>
      <c r="C1515" s="119" t="s">
        <v>58</v>
      </c>
      <c r="D1515" s="119" t="s">
        <v>14</v>
      </c>
      <c r="E1515" s="119" t="s">
        <v>12</v>
      </c>
      <c r="F1515" s="121">
        <v>3</v>
      </c>
      <c r="G1515" s="121">
        <v>0</v>
      </c>
      <c r="H1515" s="121">
        <v>2</v>
      </c>
      <c r="I1515" s="119"/>
      <c r="J1515" s="119" t="s">
        <v>58</v>
      </c>
      <c r="K1515" s="119"/>
      <c r="L1515" s="119" t="s">
        <v>6194</v>
      </c>
      <c r="M1515" s="119" t="s">
        <v>58</v>
      </c>
      <c r="N1515" s="119" t="s">
        <v>6195</v>
      </c>
      <c r="O1515" s="119"/>
      <c r="P1515" s="119"/>
      <c r="AF1515" s="27">
        <f t="shared" si="160"/>
        <v>0</v>
      </c>
      <c r="AG1515" s="27">
        <f t="shared" si="161"/>
        <v>0</v>
      </c>
      <c r="AH1515" s="27">
        <f t="shared" si="162"/>
        <v>0</v>
      </c>
      <c r="AI1515" s="27">
        <f t="shared" si="163"/>
        <v>0</v>
      </c>
      <c r="AJ1515" s="27">
        <f t="shared" si="164"/>
        <v>9999</v>
      </c>
      <c r="AK1515" s="27">
        <f t="shared" si="165"/>
        <v>9999</v>
      </c>
      <c r="AL1515" s="27">
        <f t="shared" si="166"/>
        <v>9999</v>
      </c>
      <c r="AM1515" s="27">
        <f t="shared" si="167"/>
        <v>9999</v>
      </c>
    </row>
    <row r="1516" spans="1:39" ht="35.1" customHeight="1">
      <c r="A1516" s="119" t="s">
        <v>1949</v>
      </c>
      <c r="B1516" s="119" t="s">
        <v>6230</v>
      </c>
      <c r="C1516" s="119" t="s">
        <v>1958</v>
      </c>
      <c r="D1516" s="119" t="s">
        <v>14</v>
      </c>
      <c r="E1516" s="119" t="s">
        <v>12</v>
      </c>
      <c r="F1516" s="121">
        <v>4</v>
      </c>
      <c r="G1516" s="121">
        <v>0</v>
      </c>
      <c r="H1516" s="121">
        <v>2</v>
      </c>
      <c r="I1516" s="119"/>
      <c r="J1516" s="119" t="s">
        <v>1958</v>
      </c>
      <c r="K1516" s="119"/>
      <c r="L1516" s="119" t="s">
        <v>6231</v>
      </c>
      <c r="M1516" s="119" t="s">
        <v>1958</v>
      </c>
      <c r="N1516" s="119"/>
      <c r="O1516" s="119"/>
      <c r="P1516" s="119"/>
      <c r="AF1516" s="27">
        <f t="shared" si="160"/>
        <v>0</v>
      </c>
      <c r="AG1516" s="27">
        <f t="shared" si="161"/>
        <v>0</v>
      </c>
      <c r="AH1516" s="27">
        <f t="shared" si="162"/>
        <v>0</v>
      </c>
      <c r="AI1516" s="27">
        <f t="shared" si="163"/>
        <v>0</v>
      </c>
      <c r="AJ1516" s="27">
        <f t="shared" si="164"/>
        <v>9999</v>
      </c>
      <c r="AK1516" s="27">
        <f t="shared" si="165"/>
        <v>9999</v>
      </c>
      <c r="AL1516" s="27">
        <f t="shared" si="166"/>
        <v>9999</v>
      </c>
      <c r="AM1516" s="27">
        <f t="shared" si="167"/>
        <v>9999</v>
      </c>
    </row>
    <row r="1517" spans="1:39" ht="35.1" customHeight="1">
      <c r="A1517" s="119" t="s">
        <v>1949</v>
      </c>
      <c r="B1517" s="119" t="s">
        <v>6232</v>
      </c>
      <c r="C1517" s="119" t="s">
        <v>6233</v>
      </c>
      <c r="D1517" s="119" t="s">
        <v>14</v>
      </c>
      <c r="E1517" s="119" t="s">
        <v>3571</v>
      </c>
      <c r="F1517" s="121">
        <v>5</v>
      </c>
      <c r="G1517" s="121">
        <v>0</v>
      </c>
      <c r="H1517" s="121">
        <v>0</v>
      </c>
      <c r="I1517" s="119"/>
      <c r="J1517" s="119"/>
      <c r="K1517" s="119"/>
      <c r="L1517" s="119"/>
      <c r="M1517" s="119"/>
      <c r="N1517" s="119"/>
      <c r="O1517" s="119"/>
      <c r="P1517" s="119"/>
      <c r="AF1517" s="27">
        <f t="shared" si="160"/>
        <v>0</v>
      </c>
      <c r="AG1517" s="27">
        <f t="shared" si="161"/>
        <v>0</v>
      </c>
      <c r="AH1517" s="27">
        <f t="shared" si="162"/>
        <v>0</v>
      </c>
      <c r="AI1517" s="27">
        <f t="shared" si="163"/>
        <v>0</v>
      </c>
      <c r="AJ1517" s="27">
        <f t="shared" si="164"/>
        <v>9999</v>
      </c>
      <c r="AK1517" s="27">
        <f t="shared" si="165"/>
        <v>9999</v>
      </c>
      <c r="AL1517" s="27">
        <f t="shared" si="166"/>
        <v>9999</v>
      </c>
      <c r="AM1517" s="27">
        <f t="shared" si="167"/>
        <v>9999</v>
      </c>
    </row>
    <row r="1518" spans="1:39" ht="35.1" customHeight="1">
      <c r="A1518" s="119" t="s">
        <v>1959</v>
      </c>
      <c r="B1518" s="119" t="s">
        <v>6234</v>
      </c>
      <c r="C1518" s="119" t="s">
        <v>1969</v>
      </c>
      <c r="D1518" s="119" t="s">
        <v>19</v>
      </c>
      <c r="E1518" s="119" t="s">
        <v>12</v>
      </c>
      <c r="F1518" s="121">
        <v>1</v>
      </c>
      <c r="G1518" s="121">
        <v>3</v>
      </c>
      <c r="H1518" s="121">
        <v>0</v>
      </c>
      <c r="I1518" s="119" t="s">
        <v>1969</v>
      </c>
      <c r="J1518" s="119"/>
      <c r="K1518" s="119" t="s">
        <v>6235</v>
      </c>
      <c r="L1518" s="119"/>
      <c r="M1518" s="119" t="s">
        <v>1969</v>
      </c>
      <c r="N1518" s="119"/>
      <c r="O1518" s="119"/>
      <c r="P1518" s="119"/>
      <c r="AF1518" s="27">
        <f t="shared" si="160"/>
        <v>0</v>
      </c>
      <c r="AG1518" s="27">
        <f t="shared" si="161"/>
        <v>0</v>
      </c>
      <c r="AH1518" s="27">
        <f t="shared" si="162"/>
        <v>0</v>
      </c>
      <c r="AI1518" s="27">
        <f t="shared" si="163"/>
        <v>0</v>
      </c>
      <c r="AJ1518" s="27">
        <f t="shared" si="164"/>
        <v>9999</v>
      </c>
      <c r="AK1518" s="27">
        <f t="shared" si="165"/>
        <v>9999</v>
      </c>
      <c r="AL1518" s="27">
        <f t="shared" si="166"/>
        <v>9999</v>
      </c>
      <c r="AM1518" s="27">
        <f t="shared" si="167"/>
        <v>9999</v>
      </c>
    </row>
    <row r="1519" spans="1:39" ht="35.1" customHeight="1">
      <c r="A1519" s="119" t="s">
        <v>1959</v>
      </c>
      <c r="B1519" s="119" t="s">
        <v>6236</v>
      </c>
      <c r="C1519" s="119" t="s">
        <v>1970</v>
      </c>
      <c r="D1519" s="119" t="s">
        <v>19</v>
      </c>
      <c r="E1519" s="119" t="s">
        <v>12</v>
      </c>
      <c r="F1519" s="121">
        <v>2</v>
      </c>
      <c r="G1519" s="121">
        <v>3</v>
      </c>
      <c r="H1519" s="121">
        <v>0</v>
      </c>
      <c r="I1519" s="119" t="s">
        <v>1970</v>
      </c>
      <c r="J1519" s="119"/>
      <c r="K1519" s="119" t="s">
        <v>6237</v>
      </c>
      <c r="L1519" s="119"/>
      <c r="M1519" s="119" t="s">
        <v>1970</v>
      </c>
      <c r="N1519" s="119" t="s">
        <v>6238</v>
      </c>
      <c r="O1519" s="119" t="s">
        <v>2593</v>
      </c>
      <c r="P1519" s="119" t="s">
        <v>6239</v>
      </c>
      <c r="AF1519" s="27">
        <f t="shared" si="160"/>
        <v>0</v>
      </c>
      <c r="AG1519" s="27">
        <f t="shared" si="161"/>
        <v>0</v>
      </c>
      <c r="AH1519" s="27">
        <f t="shared" si="162"/>
        <v>0</v>
      </c>
      <c r="AI1519" s="27">
        <f t="shared" si="163"/>
        <v>0</v>
      </c>
      <c r="AJ1519" s="27">
        <f t="shared" si="164"/>
        <v>9999</v>
      </c>
      <c r="AK1519" s="27">
        <f t="shared" si="165"/>
        <v>9999</v>
      </c>
      <c r="AL1519" s="27">
        <f t="shared" si="166"/>
        <v>9999</v>
      </c>
      <c r="AM1519" s="27">
        <f t="shared" si="167"/>
        <v>9999</v>
      </c>
    </row>
    <row r="1520" spans="1:39" ht="35.1" customHeight="1">
      <c r="A1520" s="119" t="s">
        <v>1959</v>
      </c>
      <c r="B1520" s="119" t="s">
        <v>6240</v>
      </c>
      <c r="C1520" s="119" t="s">
        <v>6241</v>
      </c>
      <c r="D1520" s="119" t="s">
        <v>19</v>
      </c>
      <c r="E1520" s="119" t="s">
        <v>12</v>
      </c>
      <c r="F1520" s="121">
        <v>3</v>
      </c>
      <c r="G1520" s="121">
        <v>2</v>
      </c>
      <c r="H1520" s="121">
        <v>0</v>
      </c>
      <c r="I1520" s="119" t="s">
        <v>6241</v>
      </c>
      <c r="J1520" s="119"/>
      <c r="K1520" s="119" t="s">
        <v>6242</v>
      </c>
      <c r="L1520" s="119"/>
      <c r="M1520" s="119" t="s">
        <v>6241</v>
      </c>
      <c r="N1520" s="119" t="s">
        <v>6243</v>
      </c>
      <c r="O1520" s="119" t="s">
        <v>2181</v>
      </c>
      <c r="P1520" s="119"/>
      <c r="AF1520" s="27">
        <f t="shared" si="160"/>
        <v>0</v>
      </c>
      <c r="AG1520" s="27">
        <f t="shared" si="161"/>
        <v>0</v>
      </c>
      <c r="AH1520" s="27">
        <f t="shared" si="162"/>
        <v>0</v>
      </c>
      <c r="AI1520" s="27">
        <f t="shared" si="163"/>
        <v>0</v>
      </c>
      <c r="AJ1520" s="27">
        <f t="shared" si="164"/>
        <v>9999</v>
      </c>
      <c r="AK1520" s="27">
        <f t="shared" si="165"/>
        <v>9999</v>
      </c>
      <c r="AL1520" s="27">
        <f t="shared" si="166"/>
        <v>9999</v>
      </c>
      <c r="AM1520" s="27">
        <f t="shared" si="167"/>
        <v>9999</v>
      </c>
    </row>
    <row r="1521" spans="1:39" ht="35.1" customHeight="1">
      <c r="A1521" s="119" t="s">
        <v>1959</v>
      </c>
      <c r="B1521" s="119" t="s">
        <v>6244</v>
      </c>
      <c r="C1521" s="119" t="s">
        <v>947</v>
      </c>
      <c r="D1521" s="119" t="s">
        <v>19</v>
      </c>
      <c r="E1521" s="119" t="s">
        <v>12</v>
      </c>
      <c r="F1521" s="121">
        <v>4</v>
      </c>
      <c r="G1521" s="121">
        <v>2</v>
      </c>
      <c r="H1521" s="121">
        <v>0</v>
      </c>
      <c r="I1521" s="119" t="s">
        <v>947</v>
      </c>
      <c r="J1521" s="119"/>
      <c r="K1521" s="119" t="s">
        <v>4487</v>
      </c>
      <c r="L1521" s="119"/>
      <c r="M1521" s="119" t="s">
        <v>947</v>
      </c>
      <c r="N1521" s="119" t="s">
        <v>4488</v>
      </c>
      <c r="O1521" s="119"/>
      <c r="P1521" s="119"/>
      <c r="AF1521" s="27">
        <f t="shared" si="160"/>
        <v>0</v>
      </c>
      <c r="AG1521" s="27">
        <f t="shared" si="161"/>
        <v>0</v>
      </c>
      <c r="AH1521" s="27">
        <f t="shared" si="162"/>
        <v>0</v>
      </c>
      <c r="AI1521" s="27">
        <f t="shared" si="163"/>
        <v>0</v>
      </c>
      <c r="AJ1521" s="27">
        <f t="shared" si="164"/>
        <v>9999</v>
      </c>
      <c r="AK1521" s="27">
        <f t="shared" si="165"/>
        <v>9999</v>
      </c>
      <c r="AL1521" s="27">
        <f t="shared" si="166"/>
        <v>9999</v>
      </c>
      <c r="AM1521" s="27">
        <f t="shared" si="167"/>
        <v>9999</v>
      </c>
    </row>
    <row r="1522" spans="1:39" ht="35.1" customHeight="1">
      <c r="A1522" s="119" t="s">
        <v>1959</v>
      </c>
      <c r="B1522" s="119" t="s">
        <v>6245</v>
      </c>
      <c r="C1522" s="119" t="s">
        <v>6246</v>
      </c>
      <c r="D1522" s="119" t="s">
        <v>19</v>
      </c>
      <c r="E1522" s="119" t="s">
        <v>3571</v>
      </c>
      <c r="F1522" s="121">
        <v>5</v>
      </c>
      <c r="G1522" s="121">
        <v>0</v>
      </c>
      <c r="H1522" s="121">
        <v>0</v>
      </c>
      <c r="I1522" s="119"/>
      <c r="J1522" s="119"/>
      <c r="K1522" s="119"/>
      <c r="L1522" s="119"/>
      <c r="M1522" s="119"/>
      <c r="N1522" s="119"/>
      <c r="O1522" s="119"/>
      <c r="P1522" s="119"/>
      <c r="AF1522" s="27">
        <f t="shared" si="160"/>
        <v>0</v>
      </c>
      <c r="AG1522" s="27">
        <f t="shared" si="161"/>
        <v>0</v>
      </c>
      <c r="AH1522" s="27">
        <f t="shared" si="162"/>
        <v>0</v>
      </c>
      <c r="AI1522" s="27">
        <f t="shared" si="163"/>
        <v>0</v>
      </c>
      <c r="AJ1522" s="27">
        <f t="shared" si="164"/>
        <v>9999</v>
      </c>
      <c r="AK1522" s="27">
        <f t="shared" si="165"/>
        <v>9999</v>
      </c>
      <c r="AL1522" s="27">
        <f t="shared" si="166"/>
        <v>9999</v>
      </c>
      <c r="AM1522" s="27">
        <f t="shared" si="167"/>
        <v>9999</v>
      </c>
    </row>
    <row r="1523" spans="1:39" ht="35.1" customHeight="1">
      <c r="A1523" s="119" t="s">
        <v>1959</v>
      </c>
      <c r="B1523" s="119" t="s">
        <v>6247</v>
      </c>
      <c r="C1523" s="119" t="s">
        <v>1968</v>
      </c>
      <c r="D1523" s="119" t="s">
        <v>14</v>
      </c>
      <c r="E1523" s="119" t="s">
        <v>12</v>
      </c>
      <c r="F1523" s="121">
        <v>1</v>
      </c>
      <c r="G1523" s="121">
        <v>0</v>
      </c>
      <c r="H1523" s="121">
        <v>3</v>
      </c>
      <c r="I1523" s="119"/>
      <c r="J1523" s="119" t="s">
        <v>1968</v>
      </c>
      <c r="K1523" s="119"/>
      <c r="L1523" s="119" t="s">
        <v>6248</v>
      </c>
      <c r="M1523" s="119" t="s">
        <v>1968</v>
      </c>
      <c r="N1523" s="119" t="s">
        <v>6249</v>
      </c>
      <c r="O1523" s="119"/>
      <c r="P1523" s="119"/>
      <c r="AF1523" s="27">
        <f t="shared" si="160"/>
        <v>0</v>
      </c>
      <c r="AG1523" s="27">
        <f t="shared" si="161"/>
        <v>0</v>
      </c>
      <c r="AH1523" s="27">
        <f t="shared" si="162"/>
        <v>0</v>
      </c>
      <c r="AI1523" s="27">
        <f t="shared" si="163"/>
        <v>0</v>
      </c>
      <c r="AJ1523" s="27">
        <f t="shared" si="164"/>
        <v>9999</v>
      </c>
      <c r="AK1523" s="27">
        <f t="shared" si="165"/>
        <v>9999</v>
      </c>
      <c r="AL1523" s="27">
        <f t="shared" si="166"/>
        <v>9999</v>
      </c>
      <c r="AM1523" s="27">
        <f t="shared" si="167"/>
        <v>9999</v>
      </c>
    </row>
    <row r="1524" spans="1:39" ht="35.1" customHeight="1">
      <c r="A1524" s="119" t="s">
        <v>1959</v>
      </c>
      <c r="B1524" s="119" t="s">
        <v>6250</v>
      </c>
      <c r="C1524" s="119" t="s">
        <v>1483</v>
      </c>
      <c r="D1524" s="119" t="s">
        <v>14</v>
      </c>
      <c r="E1524" s="119" t="s">
        <v>12</v>
      </c>
      <c r="F1524" s="121">
        <v>2</v>
      </c>
      <c r="G1524" s="121">
        <v>0</v>
      </c>
      <c r="H1524" s="121">
        <v>3</v>
      </c>
      <c r="I1524" s="119"/>
      <c r="J1524" s="119" t="s">
        <v>1483</v>
      </c>
      <c r="K1524" s="119"/>
      <c r="L1524" s="119" t="s">
        <v>6251</v>
      </c>
      <c r="M1524" s="119" t="s">
        <v>1483</v>
      </c>
      <c r="N1524" s="119"/>
      <c r="O1524" s="119"/>
      <c r="P1524" s="119"/>
      <c r="AF1524" s="27">
        <f t="shared" si="160"/>
        <v>0</v>
      </c>
      <c r="AG1524" s="27">
        <f t="shared" si="161"/>
        <v>0</v>
      </c>
      <c r="AH1524" s="27">
        <f t="shared" si="162"/>
        <v>0</v>
      </c>
      <c r="AI1524" s="27">
        <f t="shared" si="163"/>
        <v>0</v>
      </c>
      <c r="AJ1524" s="27">
        <f t="shared" si="164"/>
        <v>9999</v>
      </c>
      <c r="AK1524" s="27">
        <f t="shared" si="165"/>
        <v>9999</v>
      </c>
      <c r="AL1524" s="27">
        <f t="shared" si="166"/>
        <v>9999</v>
      </c>
      <c r="AM1524" s="27">
        <f t="shared" si="167"/>
        <v>9999</v>
      </c>
    </row>
    <row r="1525" spans="1:39" ht="35.1" customHeight="1">
      <c r="A1525" s="119" t="s">
        <v>1959</v>
      </c>
      <c r="B1525" s="119" t="s">
        <v>6252</v>
      </c>
      <c r="C1525" s="119" t="s">
        <v>429</v>
      </c>
      <c r="D1525" s="119" t="s">
        <v>14</v>
      </c>
      <c r="E1525" s="119" t="s">
        <v>12</v>
      </c>
      <c r="F1525" s="121">
        <v>3</v>
      </c>
      <c r="G1525" s="121">
        <v>0</v>
      </c>
      <c r="H1525" s="121">
        <v>2</v>
      </c>
      <c r="I1525" s="119"/>
      <c r="J1525" s="119" t="s">
        <v>429</v>
      </c>
      <c r="K1525" s="119"/>
      <c r="L1525" s="119" t="s">
        <v>3563</v>
      </c>
      <c r="M1525" s="119" t="s">
        <v>429</v>
      </c>
      <c r="N1525" s="119" t="s">
        <v>3564</v>
      </c>
      <c r="O1525" s="119"/>
      <c r="P1525" s="119"/>
      <c r="AF1525" s="27">
        <f t="shared" si="160"/>
        <v>0</v>
      </c>
      <c r="AG1525" s="27">
        <f t="shared" si="161"/>
        <v>0</v>
      </c>
      <c r="AH1525" s="27">
        <f t="shared" si="162"/>
        <v>0</v>
      </c>
      <c r="AI1525" s="27">
        <f t="shared" si="163"/>
        <v>0</v>
      </c>
      <c r="AJ1525" s="27">
        <f t="shared" si="164"/>
        <v>9999</v>
      </c>
      <c r="AK1525" s="27">
        <f t="shared" si="165"/>
        <v>9999</v>
      </c>
      <c r="AL1525" s="27">
        <f t="shared" si="166"/>
        <v>9999</v>
      </c>
      <c r="AM1525" s="27">
        <f t="shared" si="167"/>
        <v>9999</v>
      </c>
    </row>
    <row r="1526" spans="1:39" ht="35.1" customHeight="1">
      <c r="A1526" s="119" t="s">
        <v>1959</v>
      </c>
      <c r="B1526" s="119" t="s">
        <v>6253</v>
      </c>
      <c r="C1526" s="119" t="s">
        <v>1504</v>
      </c>
      <c r="D1526" s="119" t="s">
        <v>14</v>
      </c>
      <c r="E1526" s="119" t="s">
        <v>12</v>
      </c>
      <c r="F1526" s="121">
        <v>4</v>
      </c>
      <c r="G1526" s="121">
        <v>0</v>
      </c>
      <c r="H1526" s="121">
        <v>2</v>
      </c>
      <c r="I1526" s="119"/>
      <c r="J1526" s="119" t="s">
        <v>1504</v>
      </c>
      <c r="K1526" s="119"/>
      <c r="L1526" s="119" t="s">
        <v>5483</v>
      </c>
      <c r="M1526" s="119" t="s">
        <v>1504</v>
      </c>
      <c r="N1526" s="119"/>
      <c r="O1526" s="119"/>
      <c r="P1526" s="119"/>
      <c r="AF1526" s="27">
        <f t="shared" si="160"/>
        <v>0</v>
      </c>
      <c r="AG1526" s="27">
        <f t="shared" si="161"/>
        <v>0</v>
      </c>
      <c r="AH1526" s="27">
        <f t="shared" si="162"/>
        <v>0</v>
      </c>
      <c r="AI1526" s="27">
        <f t="shared" si="163"/>
        <v>0</v>
      </c>
      <c r="AJ1526" s="27">
        <f t="shared" si="164"/>
        <v>9999</v>
      </c>
      <c r="AK1526" s="27">
        <f t="shared" si="165"/>
        <v>9999</v>
      </c>
      <c r="AL1526" s="27">
        <f t="shared" si="166"/>
        <v>9999</v>
      </c>
      <c r="AM1526" s="27">
        <f t="shared" si="167"/>
        <v>9999</v>
      </c>
    </row>
    <row r="1527" spans="1:39" ht="35.1" customHeight="1">
      <c r="A1527" s="119" t="s">
        <v>1959</v>
      </c>
      <c r="B1527" s="119" t="s">
        <v>6254</v>
      </c>
      <c r="C1527" s="119" t="s">
        <v>6255</v>
      </c>
      <c r="D1527" s="119" t="s">
        <v>14</v>
      </c>
      <c r="E1527" s="119" t="s">
        <v>3571</v>
      </c>
      <c r="F1527" s="121">
        <v>5</v>
      </c>
      <c r="G1527" s="121">
        <v>0</v>
      </c>
      <c r="H1527" s="121">
        <v>0</v>
      </c>
      <c r="I1527" s="119"/>
      <c r="J1527" s="119"/>
      <c r="K1527" s="119"/>
      <c r="L1527" s="119"/>
      <c r="M1527" s="119"/>
      <c r="N1527" s="119"/>
      <c r="O1527" s="119"/>
      <c r="P1527" s="119"/>
      <c r="AF1527" s="27">
        <f t="shared" si="160"/>
        <v>0</v>
      </c>
      <c r="AG1527" s="27">
        <f t="shared" si="161"/>
        <v>0</v>
      </c>
      <c r="AH1527" s="27">
        <f t="shared" si="162"/>
        <v>0</v>
      </c>
      <c r="AI1527" s="27">
        <f t="shared" si="163"/>
        <v>0</v>
      </c>
      <c r="AJ1527" s="27">
        <f t="shared" si="164"/>
        <v>9999</v>
      </c>
      <c r="AK1527" s="27">
        <f t="shared" si="165"/>
        <v>9999</v>
      </c>
      <c r="AL1527" s="27">
        <f t="shared" si="166"/>
        <v>9999</v>
      </c>
      <c r="AM1527" s="27">
        <f t="shared" si="167"/>
        <v>9999</v>
      </c>
    </row>
    <row r="1528" spans="1:39" ht="35.1" customHeight="1">
      <c r="A1528" s="119" t="s">
        <v>1971</v>
      </c>
      <c r="B1528" s="119" t="s">
        <v>6256</v>
      </c>
      <c r="C1528" s="119" t="s">
        <v>1983</v>
      </c>
      <c r="D1528" s="119" t="s">
        <v>19</v>
      </c>
      <c r="E1528" s="119" t="s">
        <v>12</v>
      </c>
      <c r="F1528" s="121">
        <v>1</v>
      </c>
      <c r="G1528" s="121">
        <v>3</v>
      </c>
      <c r="H1528" s="121">
        <v>0</v>
      </c>
      <c r="I1528" s="119" t="s">
        <v>1983</v>
      </c>
      <c r="J1528" s="119"/>
      <c r="K1528" s="119" t="s">
        <v>6257</v>
      </c>
      <c r="L1528" s="119"/>
      <c r="M1528" s="119" t="s">
        <v>1983</v>
      </c>
      <c r="N1528" s="119" t="s">
        <v>6258</v>
      </c>
      <c r="O1528" s="119" t="s">
        <v>6259</v>
      </c>
      <c r="P1528" s="119" t="s">
        <v>6260</v>
      </c>
      <c r="AF1528" s="27">
        <f t="shared" si="160"/>
        <v>0</v>
      </c>
      <c r="AG1528" s="27">
        <f t="shared" si="161"/>
        <v>0</v>
      </c>
      <c r="AH1528" s="27">
        <f t="shared" si="162"/>
        <v>0</v>
      </c>
      <c r="AI1528" s="27">
        <f t="shared" si="163"/>
        <v>0</v>
      </c>
      <c r="AJ1528" s="27">
        <f t="shared" si="164"/>
        <v>9999</v>
      </c>
      <c r="AK1528" s="27">
        <f t="shared" si="165"/>
        <v>9999</v>
      </c>
      <c r="AL1528" s="27">
        <f t="shared" si="166"/>
        <v>9999</v>
      </c>
      <c r="AM1528" s="27">
        <f t="shared" si="167"/>
        <v>9999</v>
      </c>
    </row>
    <row r="1529" spans="1:39" ht="35.1" customHeight="1">
      <c r="A1529" s="119" t="s">
        <v>1971</v>
      </c>
      <c r="B1529" s="119" t="s">
        <v>6261</v>
      </c>
      <c r="C1529" s="119" t="s">
        <v>1504</v>
      </c>
      <c r="D1529" s="119" t="s">
        <v>19</v>
      </c>
      <c r="E1529" s="119" t="s">
        <v>12</v>
      </c>
      <c r="F1529" s="121">
        <v>2</v>
      </c>
      <c r="G1529" s="121">
        <v>3</v>
      </c>
      <c r="H1529" s="121">
        <v>0</v>
      </c>
      <c r="I1529" s="119" t="s">
        <v>1504</v>
      </c>
      <c r="J1529" s="119"/>
      <c r="K1529" s="119" t="s">
        <v>5428</v>
      </c>
      <c r="L1529" s="119"/>
      <c r="M1529" s="119" t="s">
        <v>1504</v>
      </c>
      <c r="N1529" s="119"/>
      <c r="O1529" s="119"/>
      <c r="P1529" s="119"/>
      <c r="AF1529" s="27">
        <f t="shared" si="160"/>
        <v>0</v>
      </c>
      <c r="AG1529" s="27">
        <f t="shared" si="161"/>
        <v>0</v>
      </c>
      <c r="AH1529" s="27">
        <f t="shared" si="162"/>
        <v>0</v>
      </c>
      <c r="AI1529" s="27">
        <f t="shared" si="163"/>
        <v>0</v>
      </c>
      <c r="AJ1529" s="27">
        <f t="shared" si="164"/>
        <v>9999</v>
      </c>
      <c r="AK1529" s="27">
        <f t="shared" si="165"/>
        <v>9999</v>
      </c>
      <c r="AL1529" s="27">
        <f t="shared" si="166"/>
        <v>9999</v>
      </c>
      <c r="AM1529" s="27">
        <f t="shared" si="167"/>
        <v>9999</v>
      </c>
    </row>
    <row r="1530" spans="1:39" ht="35.1" customHeight="1">
      <c r="A1530" s="119" t="s">
        <v>1971</v>
      </c>
      <c r="B1530" s="119" t="s">
        <v>6262</v>
      </c>
      <c r="C1530" s="119" t="s">
        <v>2578</v>
      </c>
      <c r="D1530" s="119" t="s">
        <v>19</v>
      </c>
      <c r="E1530" s="119" t="s">
        <v>12</v>
      </c>
      <c r="F1530" s="121">
        <v>3</v>
      </c>
      <c r="G1530" s="121">
        <v>2</v>
      </c>
      <c r="H1530" s="121">
        <v>0</v>
      </c>
      <c r="I1530" s="119" t="s">
        <v>2578</v>
      </c>
      <c r="J1530" s="119"/>
      <c r="K1530" s="119" t="s">
        <v>6263</v>
      </c>
      <c r="L1530" s="119"/>
      <c r="M1530" s="119" t="s">
        <v>2578</v>
      </c>
      <c r="N1530" s="119" t="s">
        <v>4529</v>
      </c>
      <c r="O1530" s="119"/>
      <c r="P1530" s="119"/>
      <c r="AF1530" s="27">
        <f t="shared" si="160"/>
        <v>0</v>
      </c>
      <c r="AG1530" s="27">
        <f t="shared" si="161"/>
        <v>0</v>
      </c>
      <c r="AH1530" s="27">
        <f t="shared" si="162"/>
        <v>0</v>
      </c>
      <c r="AI1530" s="27">
        <f t="shared" si="163"/>
        <v>0</v>
      </c>
      <c r="AJ1530" s="27">
        <f t="shared" si="164"/>
        <v>9999</v>
      </c>
      <c r="AK1530" s="27">
        <f t="shared" si="165"/>
        <v>9999</v>
      </c>
      <c r="AL1530" s="27">
        <f t="shared" si="166"/>
        <v>9999</v>
      </c>
      <c r="AM1530" s="27">
        <f t="shared" si="167"/>
        <v>9999</v>
      </c>
    </row>
    <row r="1531" spans="1:39" ht="35.1" customHeight="1">
      <c r="A1531" s="119" t="s">
        <v>1971</v>
      </c>
      <c r="B1531" s="119" t="s">
        <v>6264</v>
      </c>
      <c r="C1531" s="119" t="s">
        <v>4368</v>
      </c>
      <c r="D1531" s="119" t="s">
        <v>19</v>
      </c>
      <c r="E1531" s="119" t="s">
        <v>12</v>
      </c>
      <c r="F1531" s="121">
        <v>4</v>
      </c>
      <c r="G1531" s="121">
        <v>2</v>
      </c>
      <c r="H1531" s="121">
        <v>0</v>
      </c>
      <c r="I1531" s="119" t="s">
        <v>4368</v>
      </c>
      <c r="J1531" s="119"/>
      <c r="K1531" s="119" t="s">
        <v>6265</v>
      </c>
      <c r="L1531" s="119"/>
      <c r="M1531" s="119" t="s">
        <v>4368</v>
      </c>
      <c r="N1531" s="119" t="s">
        <v>4369</v>
      </c>
      <c r="O1531" s="119"/>
      <c r="P1531" s="119"/>
      <c r="AF1531" s="27">
        <f t="shared" si="160"/>
        <v>0</v>
      </c>
      <c r="AG1531" s="27">
        <f t="shared" si="161"/>
        <v>0</v>
      </c>
      <c r="AH1531" s="27">
        <f t="shared" si="162"/>
        <v>0</v>
      </c>
      <c r="AI1531" s="27">
        <f t="shared" si="163"/>
        <v>0</v>
      </c>
      <c r="AJ1531" s="27">
        <f t="shared" si="164"/>
        <v>9999</v>
      </c>
      <c r="AK1531" s="27">
        <f t="shared" si="165"/>
        <v>9999</v>
      </c>
      <c r="AL1531" s="27">
        <f t="shared" si="166"/>
        <v>9999</v>
      </c>
      <c r="AM1531" s="27">
        <f t="shared" si="167"/>
        <v>9999</v>
      </c>
    </row>
    <row r="1532" spans="1:39" ht="35.1" customHeight="1">
      <c r="A1532" s="119" t="s">
        <v>1971</v>
      </c>
      <c r="B1532" s="119" t="s">
        <v>6266</v>
      </c>
      <c r="C1532" s="119" t="s">
        <v>6267</v>
      </c>
      <c r="D1532" s="119" t="s">
        <v>19</v>
      </c>
      <c r="E1532" s="119" t="s">
        <v>3571</v>
      </c>
      <c r="F1532" s="121">
        <v>5</v>
      </c>
      <c r="G1532" s="121">
        <v>0</v>
      </c>
      <c r="H1532" s="121">
        <v>0</v>
      </c>
      <c r="I1532" s="119"/>
      <c r="J1532" s="119"/>
      <c r="K1532" s="119"/>
      <c r="L1532" s="119"/>
      <c r="M1532" s="119"/>
      <c r="N1532" s="119"/>
      <c r="O1532" s="119"/>
      <c r="P1532" s="119"/>
      <c r="AF1532" s="27">
        <f t="shared" ref="AF1532:AF1595" si="168">IF(AND($A1532=$B$20,$D1532="PRO",$E1532="POS"),IF(SUMPRODUCT(--($M1532:$AE1532&lt;&gt;""),--(((ISNUMBER(SEARCH($M1532:$AE1532,$B$5)))+(ISNUMBER(SEARCH(SUBSTITUTE($M1532:$AE1532," ",""),SUBSTITUTE($B$5," ","")))))&gt;0))&gt;0,$G1532,0),0)</f>
        <v>0</v>
      </c>
      <c r="AG1532" s="27">
        <f t="shared" ref="AG1532:AG1595" si="169">IF(AND($A1532=$B$20,$D1532="PRO",$E1532="POS"),IF(SUMPRODUCT(--($M1532:$AE1532&lt;&gt;""),--(((ISNUMBER(SEARCH($M1532:$AE1532,$B$5&amp;" "&amp;$B$10)))+(ISNUMBER(SEARCH(SUBSTITUTE($M1532:$AE1532," ",""),SUBSTITUTE($B$5&amp;" "&amp;$B$10," ","")))))&gt;0))&gt;0,$G1532,0),0)</f>
        <v>0</v>
      </c>
      <c r="AH1532" s="27">
        <f t="shared" ref="AH1532:AH1595" si="170">IF(AND($A1532=$B$20,$D1532="CFA",$E1532="POS"),IF(SUMPRODUCT(--($M1532:$AE1532&lt;&gt;""),--(((ISNUMBER(SEARCH($M1532:$AE1532,$D$5)))+(ISNUMBER(SEARCH(SUBSTITUTE($M1532:$AE1532," ",""),SUBSTITUTE($D$5," ","")))))&gt;0))&gt;0,$H1532,0),0)</f>
        <v>0</v>
      </c>
      <c r="AI1532" s="27">
        <f t="shared" ref="AI1532:AI1595" si="171">IF(AND($A1532=$B$20,$D1532="CFA",$E1532="POS"),IF(SUMPRODUCT(--($M1532:$AE1532&lt;&gt;""),--(((ISNUMBER(SEARCH($M1532:$AE1532,$D$5&amp;" "&amp;$D$10)))+(ISNUMBER(SEARCH(SUBSTITUTE($M1532:$AE1532," ",""),SUBSTITUTE($D$5&amp;" "&amp;$D$10," ","")))))&gt;0))&gt;0,$H1532,0),0)</f>
        <v>0</v>
      </c>
      <c r="AJ1532" s="27">
        <f t="shared" ref="AJ1532:AJ1595" si="172">IF(AND($A1532=$B$20,$D1532="PRO",$E1532="POS",$AF1532=0),$F1532,9999)</f>
        <v>9999</v>
      </c>
      <c r="AK1532" s="27">
        <f t="shared" ref="AK1532:AK1595" si="173">IF(AND($A1532=$B$20,$D1532="PRO",$E1532="POS",$AG1532=0),$F1532,9999)</f>
        <v>9999</v>
      </c>
      <c r="AL1532" s="27">
        <f t="shared" ref="AL1532:AL1595" si="174">IF(AND($A1532=$B$20,$D1532="CFA",$E1532="POS",$AH1532=0),$F1532,9999)</f>
        <v>9999</v>
      </c>
      <c r="AM1532" s="27">
        <f t="shared" ref="AM1532:AM1595" si="175">IF(AND($A1532=$B$20,$D1532="CFA",$E1532="POS",$AI1532=0),$F1532,9999)</f>
        <v>9999</v>
      </c>
    </row>
    <row r="1533" spans="1:39" ht="35.1" customHeight="1">
      <c r="A1533" s="119" t="s">
        <v>1971</v>
      </c>
      <c r="B1533" s="119" t="s">
        <v>6268</v>
      </c>
      <c r="C1533" s="119" t="s">
        <v>1980</v>
      </c>
      <c r="D1533" s="119" t="s">
        <v>14</v>
      </c>
      <c r="E1533" s="119" t="s">
        <v>12</v>
      </c>
      <c r="F1533" s="121">
        <v>1</v>
      </c>
      <c r="G1533" s="121">
        <v>0</v>
      </c>
      <c r="H1533" s="121">
        <v>3</v>
      </c>
      <c r="I1533" s="119"/>
      <c r="J1533" s="119" t="s">
        <v>1980</v>
      </c>
      <c r="K1533" s="119"/>
      <c r="L1533" s="119" t="s">
        <v>6269</v>
      </c>
      <c r="M1533" s="119" t="s">
        <v>1980</v>
      </c>
      <c r="N1533" s="119" t="s">
        <v>2594</v>
      </c>
      <c r="O1533" s="119" t="s">
        <v>6270</v>
      </c>
      <c r="P1533" s="119"/>
      <c r="AF1533" s="27">
        <f t="shared" si="168"/>
        <v>0</v>
      </c>
      <c r="AG1533" s="27">
        <f t="shared" si="169"/>
        <v>0</v>
      </c>
      <c r="AH1533" s="27">
        <f t="shared" si="170"/>
        <v>0</v>
      </c>
      <c r="AI1533" s="27">
        <f t="shared" si="171"/>
        <v>0</v>
      </c>
      <c r="AJ1533" s="27">
        <f t="shared" si="172"/>
        <v>9999</v>
      </c>
      <c r="AK1533" s="27">
        <f t="shared" si="173"/>
        <v>9999</v>
      </c>
      <c r="AL1533" s="27">
        <f t="shared" si="174"/>
        <v>9999</v>
      </c>
      <c r="AM1533" s="27">
        <f t="shared" si="175"/>
        <v>9999</v>
      </c>
    </row>
    <row r="1534" spans="1:39" ht="35.1" customHeight="1">
      <c r="A1534" s="119" t="s">
        <v>1971</v>
      </c>
      <c r="B1534" s="119" t="s">
        <v>6271</v>
      </c>
      <c r="C1534" s="119" t="s">
        <v>1981</v>
      </c>
      <c r="D1534" s="119" t="s">
        <v>14</v>
      </c>
      <c r="E1534" s="119" t="s">
        <v>12</v>
      </c>
      <c r="F1534" s="121">
        <v>2</v>
      </c>
      <c r="G1534" s="121">
        <v>0</v>
      </c>
      <c r="H1534" s="121">
        <v>3</v>
      </c>
      <c r="I1534" s="119"/>
      <c r="J1534" s="119" t="s">
        <v>1981</v>
      </c>
      <c r="K1534" s="119"/>
      <c r="L1534" s="119" t="s">
        <v>6272</v>
      </c>
      <c r="M1534" s="119" t="s">
        <v>1981</v>
      </c>
      <c r="N1534" s="119" t="s">
        <v>957</v>
      </c>
      <c r="O1534" s="119" t="s">
        <v>2595</v>
      </c>
      <c r="P1534" s="119"/>
      <c r="AF1534" s="27">
        <f t="shared" si="168"/>
        <v>0</v>
      </c>
      <c r="AG1534" s="27">
        <f t="shared" si="169"/>
        <v>0</v>
      </c>
      <c r="AH1534" s="27">
        <f t="shared" si="170"/>
        <v>0</v>
      </c>
      <c r="AI1534" s="27">
        <f t="shared" si="171"/>
        <v>0</v>
      </c>
      <c r="AJ1534" s="27">
        <f t="shared" si="172"/>
        <v>9999</v>
      </c>
      <c r="AK1534" s="27">
        <f t="shared" si="173"/>
        <v>9999</v>
      </c>
      <c r="AL1534" s="27">
        <f t="shared" si="174"/>
        <v>9999</v>
      </c>
      <c r="AM1534" s="27">
        <f t="shared" si="175"/>
        <v>9999</v>
      </c>
    </row>
    <row r="1535" spans="1:39" ht="35.1" customHeight="1">
      <c r="A1535" s="119" t="s">
        <v>1971</v>
      </c>
      <c r="B1535" s="119" t="s">
        <v>6273</v>
      </c>
      <c r="C1535" s="119" t="s">
        <v>1982</v>
      </c>
      <c r="D1535" s="119" t="s">
        <v>14</v>
      </c>
      <c r="E1535" s="119" t="s">
        <v>12</v>
      </c>
      <c r="F1535" s="121">
        <v>3</v>
      </c>
      <c r="G1535" s="121">
        <v>0</v>
      </c>
      <c r="H1535" s="121">
        <v>2</v>
      </c>
      <c r="I1535" s="119"/>
      <c r="J1535" s="119" t="s">
        <v>1982</v>
      </c>
      <c r="K1535" s="119"/>
      <c r="L1535" s="119" t="s">
        <v>6274</v>
      </c>
      <c r="M1535" s="119" t="s">
        <v>1982</v>
      </c>
      <c r="N1535" s="119"/>
      <c r="O1535" s="119"/>
      <c r="P1535" s="119"/>
      <c r="AF1535" s="27">
        <f t="shared" si="168"/>
        <v>0</v>
      </c>
      <c r="AG1535" s="27">
        <f t="shared" si="169"/>
        <v>0</v>
      </c>
      <c r="AH1535" s="27">
        <f t="shared" si="170"/>
        <v>0</v>
      </c>
      <c r="AI1535" s="27">
        <f t="shared" si="171"/>
        <v>0</v>
      </c>
      <c r="AJ1535" s="27">
        <f t="shared" si="172"/>
        <v>9999</v>
      </c>
      <c r="AK1535" s="27">
        <f t="shared" si="173"/>
        <v>9999</v>
      </c>
      <c r="AL1535" s="27">
        <f t="shared" si="174"/>
        <v>9999</v>
      </c>
      <c r="AM1535" s="27">
        <f t="shared" si="175"/>
        <v>9999</v>
      </c>
    </row>
    <row r="1536" spans="1:39" ht="35.1" customHeight="1">
      <c r="A1536" s="119" t="s">
        <v>1971</v>
      </c>
      <c r="B1536" s="119" t="s">
        <v>6275</v>
      </c>
      <c r="C1536" s="119" t="s">
        <v>429</v>
      </c>
      <c r="D1536" s="119" t="s">
        <v>14</v>
      </c>
      <c r="E1536" s="119" t="s">
        <v>12</v>
      </c>
      <c r="F1536" s="121">
        <v>4</v>
      </c>
      <c r="G1536" s="121">
        <v>0</v>
      </c>
      <c r="H1536" s="121">
        <v>2</v>
      </c>
      <c r="I1536" s="119"/>
      <c r="J1536" s="119" t="s">
        <v>429</v>
      </c>
      <c r="K1536" s="119"/>
      <c r="L1536" s="119" t="s">
        <v>3563</v>
      </c>
      <c r="M1536" s="119" t="s">
        <v>429</v>
      </c>
      <c r="N1536" s="119" t="s">
        <v>3564</v>
      </c>
      <c r="O1536" s="119"/>
      <c r="P1536" s="119"/>
      <c r="AF1536" s="27">
        <f t="shared" si="168"/>
        <v>0</v>
      </c>
      <c r="AG1536" s="27">
        <f t="shared" si="169"/>
        <v>0</v>
      </c>
      <c r="AH1536" s="27">
        <f t="shared" si="170"/>
        <v>0</v>
      </c>
      <c r="AI1536" s="27">
        <f t="shared" si="171"/>
        <v>0</v>
      </c>
      <c r="AJ1536" s="27">
        <f t="shared" si="172"/>
        <v>9999</v>
      </c>
      <c r="AK1536" s="27">
        <f t="shared" si="173"/>
        <v>9999</v>
      </c>
      <c r="AL1536" s="27">
        <f t="shared" si="174"/>
        <v>9999</v>
      </c>
      <c r="AM1536" s="27">
        <f t="shared" si="175"/>
        <v>9999</v>
      </c>
    </row>
    <row r="1537" spans="1:39" ht="35.1" customHeight="1">
      <c r="A1537" s="119" t="s">
        <v>1971</v>
      </c>
      <c r="B1537" s="119" t="s">
        <v>6276</v>
      </c>
      <c r="C1537" s="119" t="s">
        <v>6277</v>
      </c>
      <c r="D1537" s="119" t="s">
        <v>14</v>
      </c>
      <c r="E1537" s="119" t="s">
        <v>3571</v>
      </c>
      <c r="F1537" s="121">
        <v>5</v>
      </c>
      <c r="G1537" s="121">
        <v>0</v>
      </c>
      <c r="H1537" s="121">
        <v>0</v>
      </c>
      <c r="I1537" s="119"/>
      <c r="J1537" s="119"/>
      <c r="K1537" s="119"/>
      <c r="L1537" s="119"/>
      <c r="M1537" s="119"/>
      <c r="N1537" s="119"/>
      <c r="O1537" s="119"/>
      <c r="P1537" s="119"/>
      <c r="AF1537" s="27">
        <f t="shared" si="168"/>
        <v>0</v>
      </c>
      <c r="AG1537" s="27">
        <f t="shared" si="169"/>
        <v>0</v>
      </c>
      <c r="AH1537" s="27">
        <f t="shared" si="170"/>
        <v>0</v>
      </c>
      <c r="AI1537" s="27">
        <f t="shared" si="171"/>
        <v>0</v>
      </c>
      <c r="AJ1537" s="27">
        <f t="shared" si="172"/>
        <v>9999</v>
      </c>
      <c r="AK1537" s="27">
        <f t="shared" si="173"/>
        <v>9999</v>
      </c>
      <c r="AL1537" s="27">
        <f t="shared" si="174"/>
        <v>9999</v>
      </c>
      <c r="AM1537" s="27">
        <f t="shared" si="175"/>
        <v>9999</v>
      </c>
    </row>
    <row r="1538" spans="1:39" ht="35.1" customHeight="1">
      <c r="A1538" s="119" t="s">
        <v>756</v>
      </c>
      <c r="B1538" s="119" t="s">
        <v>6278</v>
      </c>
      <c r="C1538" s="119" t="s">
        <v>1993</v>
      </c>
      <c r="D1538" s="119" t="s">
        <v>19</v>
      </c>
      <c r="E1538" s="119" t="s">
        <v>12</v>
      </c>
      <c r="F1538" s="121">
        <v>1</v>
      </c>
      <c r="G1538" s="121">
        <v>3</v>
      </c>
      <c r="H1538" s="121">
        <v>0</v>
      </c>
      <c r="I1538" s="119" t="s">
        <v>1993</v>
      </c>
      <c r="J1538" s="119"/>
      <c r="K1538" s="119" t="s">
        <v>6279</v>
      </c>
      <c r="L1538" s="119"/>
      <c r="M1538" s="119" t="s">
        <v>1993</v>
      </c>
      <c r="N1538" s="119" t="s">
        <v>6280</v>
      </c>
      <c r="O1538" s="119" t="s">
        <v>4157</v>
      </c>
      <c r="P1538" s="119" t="s">
        <v>4158</v>
      </c>
      <c r="AF1538" s="27">
        <f t="shared" si="168"/>
        <v>0</v>
      </c>
      <c r="AG1538" s="27">
        <f t="shared" si="169"/>
        <v>0</v>
      </c>
      <c r="AH1538" s="27">
        <f t="shared" si="170"/>
        <v>0</v>
      </c>
      <c r="AI1538" s="27">
        <f t="shared" si="171"/>
        <v>0</v>
      </c>
      <c r="AJ1538" s="27">
        <f t="shared" si="172"/>
        <v>9999</v>
      </c>
      <c r="AK1538" s="27">
        <f t="shared" si="173"/>
        <v>9999</v>
      </c>
      <c r="AL1538" s="27">
        <f t="shared" si="174"/>
        <v>9999</v>
      </c>
      <c r="AM1538" s="27">
        <f t="shared" si="175"/>
        <v>9999</v>
      </c>
    </row>
    <row r="1539" spans="1:39" ht="35.1" customHeight="1">
      <c r="A1539" s="119" t="s">
        <v>756</v>
      </c>
      <c r="B1539" s="119" t="s">
        <v>6281</v>
      </c>
      <c r="C1539" s="119" t="s">
        <v>681</v>
      </c>
      <c r="D1539" s="119" t="s">
        <v>19</v>
      </c>
      <c r="E1539" s="119" t="s">
        <v>12</v>
      </c>
      <c r="F1539" s="121">
        <v>2</v>
      </c>
      <c r="G1539" s="121">
        <v>3</v>
      </c>
      <c r="H1539" s="121">
        <v>0</v>
      </c>
      <c r="I1539" s="119" t="s">
        <v>681</v>
      </c>
      <c r="J1539" s="119"/>
      <c r="K1539" s="119" t="s">
        <v>3908</v>
      </c>
      <c r="L1539" s="119"/>
      <c r="M1539" s="119" t="s">
        <v>681</v>
      </c>
      <c r="N1539" s="119"/>
      <c r="O1539" s="119"/>
      <c r="P1539" s="119"/>
      <c r="AF1539" s="27">
        <f t="shared" si="168"/>
        <v>0</v>
      </c>
      <c r="AG1539" s="27">
        <f t="shared" si="169"/>
        <v>0</v>
      </c>
      <c r="AH1539" s="27">
        <f t="shared" si="170"/>
        <v>0</v>
      </c>
      <c r="AI1539" s="27">
        <f t="shared" si="171"/>
        <v>0</v>
      </c>
      <c r="AJ1539" s="27">
        <f t="shared" si="172"/>
        <v>9999</v>
      </c>
      <c r="AK1539" s="27">
        <f t="shared" si="173"/>
        <v>9999</v>
      </c>
      <c r="AL1539" s="27">
        <f t="shared" si="174"/>
        <v>9999</v>
      </c>
      <c r="AM1539" s="27">
        <f t="shared" si="175"/>
        <v>9999</v>
      </c>
    </row>
    <row r="1540" spans="1:39" ht="35.1" customHeight="1">
      <c r="A1540" s="119" t="s">
        <v>756</v>
      </c>
      <c r="B1540" s="119" t="s">
        <v>6282</v>
      </c>
      <c r="C1540" s="119" t="s">
        <v>6283</v>
      </c>
      <c r="D1540" s="119" t="s">
        <v>19</v>
      </c>
      <c r="E1540" s="119" t="s">
        <v>12</v>
      </c>
      <c r="F1540" s="121">
        <v>3</v>
      </c>
      <c r="G1540" s="121">
        <v>2</v>
      </c>
      <c r="H1540" s="121">
        <v>0</v>
      </c>
      <c r="I1540" s="119" t="s">
        <v>6283</v>
      </c>
      <c r="J1540" s="119"/>
      <c r="K1540" s="119" t="s">
        <v>6284</v>
      </c>
      <c r="L1540" s="119"/>
      <c r="M1540" s="119" t="s">
        <v>6283</v>
      </c>
      <c r="N1540" s="119"/>
      <c r="O1540" s="119"/>
      <c r="P1540" s="119"/>
      <c r="AF1540" s="27">
        <f t="shared" si="168"/>
        <v>0</v>
      </c>
      <c r="AG1540" s="27">
        <f t="shared" si="169"/>
        <v>0</v>
      </c>
      <c r="AH1540" s="27">
        <f t="shared" si="170"/>
        <v>0</v>
      </c>
      <c r="AI1540" s="27">
        <f t="shared" si="171"/>
        <v>0</v>
      </c>
      <c r="AJ1540" s="27">
        <f t="shared" si="172"/>
        <v>9999</v>
      </c>
      <c r="AK1540" s="27">
        <f t="shared" si="173"/>
        <v>9999</v>
      </c>
      <c r="AL1540" s="27">
        <f t="shared" si="174"/>
        <v>9999</v>
      </c>
      <c r="AM1540" s="27">
        <f t="shared" si="175"/>
        <v>9999</v>
      </c>
    </row>
    <row r="1541" spans="1:39" ht="35.1" customHeight="1">
      <c r="A1541" s="119" t="s">
        <v>756</v>
      </c>
      <c r="B1541" s="119" t="s">
        <v>6285</v>
      </c>
      <c r="C1541" s="119" t="s">
        <v>64</v>
      </c>
      <c r="D1541" s="119" t="s">
        <v>19</v>
      </c>
      <c r="E1541" s="119" t="s">
        <v>12</v>
      </c>
      <c r="F1541" s="121">
        <v>4</v>
      </c>
      <c r="G1541" s="121">
        <v>2</v>
      </c>
      <c r="H1541" s="121">
        <v>0</v>
      </c>
      <c r="I1541" s="119" t="s">
        <v>64</v>
      </c>
      <c r="J1541" s="119"/>
      <c r="K1541" s="119" t="s">
        <v>4041</v>
      </c>
      <c r="L1541" s="119"/>
      <c r="M1541" s="119" t="s">
        <v>64</v>
      </c>
      <c r="N1541" s="119" t="s">
        <v>4042</v>
      </c>
      <c r="O1541" s="119"/>
      <c r="P1541" s="119"/>
      <c r="AF1541" s="27">
        <f t="shared" si="168"/>
        <v>0</v>
      </c>
      <c r="AG1541" s="27">
        <f t="shared" si="169"/>
        <v>0</v>
      </c>
      <c r="AH1541" s="27">
        <f t="shared" si="170"/>
        <v>0</v>
      </c>
      <c r="AI1541" s="27">
        <f t="shared" si="171"/>
        <v>0</v>
      </c>
      <c r="AJ1541" s="27">
        <f t="shared" si="172"/>
        <v>9999</v>
      </c>
      <c r="AK1541" s="27">
        <f t="shared" si="173"/>
        <v>9999</v>
      </c>
      <c r="AL1541" s="27">
        <f t="shared" si="174"/>
        <v>9999</v>
      </c>
      <c r="AM1541" s="27">
        <f t="shared" si="175"/>
        <v>9999</v>
      </c>
    </row>
    <row r="1542" spans="1:39" ht="35.1" customHeight="1">
      <c r="A1542" s="119" t="s">
        <v>756</v>
      </c>
      <c r="B1542" s="119" t="s">
        <v>6286</v>
      </c>
      <c r="C1542" s="119" t="s">
        <v>6287</v>
      </c>
      <c r="D1542" s="119" t="s">
        <v>19</v>
      </c>
      <c r="E1542" s="119" t="s">
        <v>3571</v>
      </c>
      <c r="F1542" s="121">
        <v>5</v>
      </c>
      <c r="G1542" s="121">
        <v>0</v>
      </c>
      <c r="H1542" s="121">
        <v>0</v>
      </c>
      <c r="I1542" s="119"/>
      <c r="J1542" s="119"/>
      <c r="K1542" s="119"/>
      <c r="L1542" s="119"/>
      <c r="M1542" s="119"/>
      <c r="N1542" s="119"/>
      <c r="O1542" s="119"/>
      <c r="P1542" s="119"/>
      <c r="AF1542" s="27">
        <f t="shared" si="168"/>
        <v>0</v>
      </c>
      <c r="AG1542" s="27">
        <f t="shared" si="169"/>
        <v>0</v>
      </c>
      <c r="AH1542" s="27">
        <f t="shared" si="170"/>
        <v>0</v>
      </c>
      <c r="AI1542" s="27">
        <f t="shared" si="171"/>
        <v>0</v>
      </c>
      <c r="AJ1542" s="27">
        <f t="shared" si="172"/>
        <v>9999</v>
      </c>
      <c r="AK1542" s="27">
        <f t="shared" si="173"/>
        <v>9999</v>
      </c>
      <c r="AL1542" s="27">
        <f t="shared" si="174"/>
        <v>9999</v>
      </c>
      <c r="AM1542" s="27">
        <f t="shared" si="175"/>
        <v>9999</v>
      </c>
    </row>
    <row r="1543" spans="1:39" ht="35.1" customHeight="1">
      <c r="A1543" s="119" t="s">
        <v>756</v>
      </c>
      <c r="B1543" s="119" t="s">
        <v>6288</v>
      </c>
      <c r="C1543" s="119" t="s">
        <v>682</v>
      </c>
      <c r="D1543" s="119" t="s">
        <v>14</v>
      </c>
      <c r="E1543" s="119" t="s">
        <v>12</v>
      </c>
      <c r="F1543" s="121">
        <v>1</v>
      </c>
      <c r="G1543" s="121">
        <v>0</v>
      </c>
      <c r="H1543" s="121">
        <v>3</v>
      </c>
      <c r="I1543" s="119"/>
      <c r="J1543" s="119" t="s">
        <v>682</v>
      </c>
      <c r="K1543" s="119"/>
      <c r="L1543" s="119" t="s">
        <v>4052</v>
      </c>
      <c r="M1543" s="119" t="s">
        <v>682</v>
      </c>
      <c r="N1543" s="119"/>
      <c r="O1543" s="119"/>
      <c r="P1543" s="119"/>
      <c r="AF1543" s="27">
        <f t="shared" si="168"/>
        <v>0</v>
      </c>
      <c r="AG1543" s="27">
        <f t="shared" si="169"/>
        <v>0</v>
      </c>
      <c r="AH1543" s="27">
        <f t="shared" si="170"/>
        <v>0</v>
      </c>
      <c r="AI1543" s="27">
        <f t="shared" si="171"/>
        <v>0</v>
      </c>
      <c r="AJ1543" s="27">
        <f t="shared" si="172"/>
        <v>9999</v>
      </c>
      <c r="AK1543" s="27">
        <f t="shared" si="173"/>
        <v>9999</v>
      </c>
      <c r="AL1543" s="27">
        <f t="shared" si="174"/>
        <v>9999</v>
      </c>
      <c r="AM1543" s="27">
        <f t="shared" si="175"/>
        <v>9999</v>
      </c>
    </row>
    <row r="1544" spans="1:39" ht="35.1" customHeight="1">
      <c r="A1544" s="119" t="s">
        <v>756</v>
      </c>
      <c r="B1544" s="119" t="s">
        <v>6289</v>
      </c>
      <c r="C1544" s="119" t="s">
        <v>586</v>
      </c>
      <c r="D1544" s="119" t="s">
        <v>14</v>
      </c>
      <c r="E1544" s="119" t="s">
        <v>12</v>
      </c>
      <c r="F1544" s="121">
        <v>2</v>
      </c>
      <c r="G1544" s="121">
        <v>0</v>
      </c>
      <c r="H1544" s="121">
        <v>3</v>
      </c>
      <c r="I1544" s="119"/>
      <c r="J1544" s="119" t="s">
        <v>586</v>
      </c>
      <c r="K1544" s="119"/>
      <c r="L1544" s="119" t="s">
        <v>3895</v>
      </c>
      <c r="M1544" s="119" t="s">
        <v>586</v>
      </c>
      <c r="N1544" s="119"/>
      <c r="O1544" s="119"/>
      <c r="P1544" s="119"/>
      <c r="AF1544" s="27">
        <f t="shared" si="168"/>
        <v>0</v>
      </c>
      <c r="AG1544" s="27">
        <f t="shared" si="169"/>
        <v>0</v>
      </c>
      <c r="AH1544" s="27">
        <f t="shared" si="170"/>
        <v>0</v>
      </c>
      <c r="AI1544" s="27">
        <f t="shared" si="171"/>
        <v>0</v>
      </c>
      <c r="AJ1544" s="27">
        <f t="shared" si="172"/>
        <v>9999</v>
      </c>
      <c r="AK1544" s="27">
        <f t="shared" si="173"/>
        <v>9999</v>
      </c>
      <c r="AL1544" s="27">
        <f t="shared" si="174"/>
        <v>9999</v>
      </c>
      <c r="AM1544" s="27">
        <f t="shared" si="175"/>
        <v>9999</v>
      </c>
    </row>
    <row r="1545" spans="1:39" ht="35.1" customHeight="1">
      <c r="A1545" s="119" t="s">
        <v>756</v>
      </c>
      <c r="B1545" s="119" t="s">
        <v>6290</v>
      </c>
      <c r="C1545" s="119" t="s">
        <v>1992</v>
      </c>
      <c r="D1545" s="119" t="s">
        <v>14</v>
      </c>
      <c r="E1545" s="119" t="s">
        <v>12</v>
      </c>
      <c r="F1545" s="121">
        <v>3</v>
      </c>
      <c r="G1545" s="121">
        <v>0</v>
      </c>
      <c r="H1545" s="121">
        <v>2</v>
      </c>
      <c r="I1545" s="119"/>
      <c r="J1545" s="119" t="s">
        <v>1992</v>
      </c>
      <c r="K1545" s="119"/>
      <c r="L1545" s="119" t="s">
        <v>6291</v>
      </c>
      <c r="M1545" s="119" t="s">
        <v>1992</v>
      </c>
      <c r="N1545" s="119" t="s">
        <v>6292</v>
      </c>
      <c r="O1545" s="119"/>
      <c r="P1545" s="119"/>
      <c r="AF1545" s="27">
        <f t="shared" si="168"/>
        <v>0</v>
      </c>
      <c r="AG1545" s="27">
        <f t="shared" si="169"/>
        <v>0</v>
      </c>
      <c r="AH1545" s="27">
        <f t="shared" si="170"/>
        <v>0</v>
      </c>
      <c r="AI1545" s="27">
        <f t="shared" si="171"/>
        <v>0</v>
      </c>
      <c r="AJ1545" s="27">
        <f t="shared" si="172"/>
        <v>9999</v>
      </c>
      <c r="AK1545" s="27">
        <f t="shared" si="173"/>
        <v>9999</v>
      </c>
      <c r="AL1545" s="27">
        <f t="shared" si="174"/>
        <v>9999</v>
      </c>
      <c r="AM1545" s="27">
        <f t="shared" si="175"/>
        <v>9999</v>
      </c>
    </row>
    <row r="1546" spans="1:39" ht="35.1" customHeight="1">
      <c r="A1546" s="119" t="s">
        <v>756</v>
      </c>
      <c r="B1546" s="119" t="s">
        <v>6293</v>
      </c>
      <c r="C1546" s="119" t="s">
        <v>816</v>
      </c>
      <c r="D1546" s="119" t="s">
        <v>14</v>
      </c>
      <c r="E1546" s="119" t="s">
        <v>12</v>
      </c>
      <c r="F1546" s="121">
        <v>4</v>
      </c>
      <c r="G1546" s="121">
        <v>0</v>
      </c>
      <c r="H1546" s="121">
        <v>2</v>
      </c>
      <c r="I1546" s="119"/>
      <c r="J1546" s="119" t="s">
        <v>816</v>
      </c>
      <c r="K1546" s="119"/>
      <c r="L1546" s="119" t="s">
        <v>4272</v>
      </c>
      <c r="M1546" s="119" t="s">
        <v>816</v>
      </c>
      <c r="N1546" s="119" t="s">
        <v>2575</v>
      </c>
      <c r="O1546" s="119"/>
      <c r="P1546" s="119"/>
      <c r="AF1546" s="27">
        <f t="shared" si="168"/>
        <v>0</v>
      </c>
      <c r="AG1546" s="27">
        <f t="shared" si="169"/>
        <v>0</v>
      </c>
      <c r="AH1546" s="27">
        <f t="shared" si="170"/>
        <v>0</v>
      </c>
      <c r="AI1546" s="27">
        <f t="shared" si="171"/>
        <v>0</v>
      </c>
      <c r="AJ1546" s="27">
        <f t="shared" si="172"/>
        <v>9999</v>
      </c>
      <c r="AK1546" s="27">
        <f t="shared" si="173"/>
        <v>9999</v>
      </c>
      <c r="AL1546" s="27">
        <f t="shared" si="174"/>
        <v>9999</v>
      </c>
      <c r="AM1546" s="27">
        <f t="shared" si="175"/>
        <v>9999</v>
      </c>
    </row>
    <row r="1547" spans="1:39" ht="35.1" customHeight="1">
      <c r="A1547" s="119" t="s">
        <v>756</v>
      </c>
      <c r="B1547" s="119" t="s">
        <v>6294</v>
      </c>
      <c r="C1547" s="119" t="s">
        <v>6295</v>
      </c>
      <c r="D1547" s="119" t="s">
        <v>14</v>
      </c>
      <c r="E1547" s="119" t="s">
        <v>3571</v>
      </c>
      <c r="F1547" s="121">
        <v>5</v>
      </c>
      <c r="G1547" s="121">
        <v>0</v>
      </c>
      <c r="H1547" s="121">
        <v>0</v>
      </c>
      <c r="I1547" s="119"/>
      <c r="J1547" s="119"/>
      <c r="K1547" s="119"/>
      <c r="L1547" s="119"/>
      <c r="M1547" s="119"/>
      <c r="N1547" s="119"/>
      <c r="O1547" s="119"/>
      <c r="P1547" s="119"/>
      <c r="AF1547" s="27">
        <f t="shared" si="168"/>
        <v>0</v>
      </c>
      <c r="AG1547" s="27">
        <f t="shared" si="169"/>
        <v>0</v>
      </c>
      <c r="AH1547" s="27">
        <f t="shared" si="170"/>
        <v>0</v>
      </c>
      <c r="AI1547" s="27">
        <f t="shared" si="171"/>
        <v>0</v>
      </c>
      <c r="AJ1547" s="27">
        <f t="shared" si="172"/>
        <v>9999</v>
      </c>
      <c r="AK1547" s="27">
        <f t="shared" si="173"/>
        <v>9999</v>
      </c>
      <c r="AL1547" s="27">
        <f t="shared" si="174"/>
        <v>9999</v>
      </c>
      <c r="AM1547" s="27">
        <f t="shared" si="175"/>
        <v>9999</v>
      </c>
    </row>
    <row r="1548" spans="1:39" ht="35.1" customHeight="1">
      <c r="A1548" s="119" t="s">
        <v>1994</v>
      </c>
      <c r="B1548" s="119" t="s">
        <v>6296</v>
      </c>
      <c r="C1548" s="119" t="s">
        <v>2005</v>
      </c>
      <c r="D1548" s="119" t="s">
        <v>19</v>
      </c>
      <c r="E1548" s="119" t="s">
        <v>12</v>
      </c>
      <c r="F1548" s="121">
        <v>1</v>
      </c>
      <c r="G1548" s="121">
        <v>3</v>
      </c>
      <c r="H1548" s="121">
        <v>0</v>
      </c>
      <c r="I1548" s="119" t="s">
        <v>2005</v>
      </c>
      <c r="J1548" s="119"/>
      <c r="K1548" s="119" t="s">
        <v>5730</v>
      </c>
      <c r="L1548" s="119"/>
      <c r="M1548" s="119" t="s">
        <v>2005</v>
      </c>
      <c r="N1548" s="119" t="s">
        <v>5731</v>
      </c>
      <c r="O1548" s="119"/>
      <c r="P1548" s="119"/>
      <c r="AF1548" s="27">
        <f t="shared" si="168"/>
        <v>0</v>
      </c>
      <c r="AG1548" s="27">
        <f t="shared" si="169"/>
        <v>0</v>
      </c>
      <c r="AH1548" s="27">
        <f t="shared" si="170"/>
        <v>0</v>
      </c>
      <c r="AI1548" s="27">
        <f t="shared" si="171"/>
        <v>0</v>
      </c>
      <c r="AJ1548" s="27">
        <f t="shared" si="172"/>
        <v>9999</v>
      </c>
      <c r="AK1548" s="27">
        <f t="shared" si="173"/>
        <v>9999</v>
      </c>
      <c r="AL1548" s="27">
        <f t="shared" si="174"/>
        <v>9999</v>
      </c>
      <c r="AM1548" s="27">
        <f t="shared" si="175"/>
        <v>9999</v>
      </c>
    </row>
    <row r="1549" spans="1:39" ht="35.1" customHeight="1">
      <c r="A1549" s="119" t="s">
        <v>1994</v>
      </c>
      <c r="B1549" s="119" t="s">
        <v>6297</v>
      </c>
      <c r="C1549" s="119" t="s">
        <v>509</v>
      </c>
      <c r="D1549" s="119" t="s">
        <v>19</v>
      </c>
      <c r="E1549" s="119" t="s">
        <v>12</v>
      </c>
      <c r="F1549" s="121">
        <v>2</v>
      </c>
      <c r="G1549" s="121">
        <v>3</v>
      </c>
      <c r="H1549" s="121">
        <v>0</v>
      </c>
      <c r="I1549" s="119" t="s">
        <v>509</v>
      </c>
      <c r="J1549" s="119"/>
      <c r="K1549" s="119" t="s">
        <v>3746</v>
      </c>
      <c r="L1549" s="119"/>
      <c r="M1549" s="119" t="s">
        <v>509</v>
      </c>
      <c r="N1549" s="119"/>
      <c r="O1549" s="119"/>
      <c r="P1549" s="119"/>
      <c r="AF1549" s="27">
        <f t="shared" si="168"/>
        <v>0</v>
      </c>
      <c r="AG1549" s="27">
        <f t="shared" si="169"/>
        <v>0</v>
      </c>
      <c r="AH1549" s="27">
        <f t="shared" si="170"/>
        <v>0</v>
      </c>
      <c r="AI1549" s="27">
        <f t="shared" si="171"/>
        <v>0</v>
      </c>
      <c r="AJ1549" s="27">
        <f t="shared" si="172"/>
        <v>9999</v>
      </c>
      <c r="AK1549" s="27">
        <f t="shared" si="173"/>
        <v>9999</v>
      </c>
      <c r="AL1549" s="27">
        <f t="shared" si="174"/>
        <v>9999</v>
      </c>
      <c r="AM1549" s="27">
        <f t="shared" si="175"/>
        <v>9999</v>
      </c>
    </row>
    <row r="1550" spans="1:39" ht="35.1" customHeight="1">
      <c r="A1550" s="119" t="s">
        <v>1994</v>
      </c>
      <c r="B1550" s="119" t="s">
        <v>6298</v>
      </c>
      <c r="C1550" s="119" t="s">
        <v>6299</v>
      </c>
      <c r="D1550" s="119" t="s">
        <v>19</v>
      </c>
      <c r="E1550" s="119" t="s">
        <v>12</v>
      </c>
      <c r="F1550" s="121">
        <v>3</v>
      </c>
      <c r="G1550" s="121">
        <v>2</v>
      </c>
      <c r="H1550" s="121">
        <v>0</v>
      </c>
      <c r="I1550" s="119" t="s">
        <v>6299</v>
      </c>
      <c r="J1550" s="119"/>
      <c r="K1550" s="119" t="s">
        <v>6300</v>
      </c>
      <c r="L1550" s="119"/>
      <c r="M1550" s="119" t="s">
        <v>6299</v>
      </c>
      <c r="N1550" s="119" t="s">
        <v>69</v>
      </c>
      <c r="O1550" s="119" t="s">
        <v>6301</v>
      </c>
      <c r="P1550" s="119"/>
      <c r="AF1550" s="27">
        <f t="shared" si="168"/>
        <v>0</v>
      </c>
      <c r="AG1550" s="27">
        <f t="shared" si="169"/>
        <v>0</v>
      </c>
      <c r="AH1550" s="27">
        <f t="shared" si="170"/>
        <v>0</v>
      </c>
      <c r="AI1550" s="27">
        <f t="shared" si="171"/>
        <v>0</v>
      </c>
      <c r="AJ1550" s="27">
        <f t="shared" si="172"/>
        <v>9999</v>
      </c>
      <c r="AK1550" s="27">
        <f t="shared" si="173"/>
        <v>9999</v>
      </c>
      <c r="AL1550" s="27">
        <f t="shared" si="174"/>
        <v>9999</v>
      </c>
      <c r="AM1550" s="27">
        <f t="shared" si="175"/>
        <v>9999</v>
      </c>
    </row>
    <row r="1551" spans="1:39" ht="35.1" customHeight="1">
      <c r="A1551" s="119" t="s">
        <v>1994</v>
      </c>
      <c r="B1551" s="119" t="s">
        <v>6302</v>
      </c>
      <c r="C1551" s="119" t="s">
        <v>1077</v>
      </c>
      <c r="D1551" s="119" t="s">
        <v>19</v>
      </c>
      <c r="E1551" s="119" t="s">
        <v>12</v>
      </c>
      <c r="F1551" s="121">
        <v>4</v>
      </c>
      <c r="G1551" s="121">
        <v>2</v>
      </c>
      <c r="H1551" s="121">
        <v>0</v>
      </c>
      <c r="I1551" s="119" t="s">
        <v>1077</v>
      </c>
      <c r="J1551" s="119"/>
      <c r="K1551" s="119" t="s">
        <v>4694</v>
      </c>
      <c r="L1551" s="119"/>
      <c r="M1551" s="119" t="s">
        <v>1077</v>
      </c>
      <c r="N1551" s="119"/>
      <c r="O1551" s="119"/>
      <c r="P1551" s="119"/>
      <c r="AF1551" s="27">
        <f t="shared" si="168"/>
        <v>0</v>
      </c>
      <c r="AG1551" s="27">
        <f t="shared" si="169"/>
        <v>0</v>
      </c>
      <c r="AH1551" s="27">
        <f t="shared" si="170"/>
        <v>0</v>
      </c>
      <c r="AI1551" s="27">
        <f t="shared" si="171"/>
        <v>0</v>
      </c>
      <c r="AJ1551" s="27">
        <f t="shared" si="172"/>
        <v>9999</v>
      </c>
      <c r="AK1551" s="27">
        <f t="shared" si="173"/>
        <v>9999</v>
      </c>
      <c r="AL1551" s="27">
        <f t="shared" si="174"/>
        <v>9999</v>
      </c>
      <c r="AM1551" s="27">
        <f t="shared" si="175"/>
        <v>9999</v>
      </c>
    </row>
    <row r="1552" spans="1:39" ht="35.1" customHeight="1">
      <c r="A1552" s="119" t="s">
        <v>1994</v>
      </c>
      <c r="B1552" s="119" t="s">
        <v>6303</v>
      </c>
      <c r="C1552" s="119" t="s">
        <v>6304</v>
      </c>
      <c r="D1552" s="119" t="s">
        <v>19</v>
      </c>
      <c r="E1552" s="119" t="s">
        <v>3571</v>
      </c>
      <c r="F1552" s="121">
        <v>5</v>
      </c>
      <c r="G1552" s="121">
        <v>0</v>
      </c>
      <c r="H1552" s="121">
        <v>0</v>
      </c>
      <c r="I1552" s="119"/>
      <c r="J1552" s="119"/>
      <c r="K1552" s="119"/>
      <c r="L1552" s="119"/>
      <c r="M1552" s="119"/>
      <c r="N1552" s="119"/>
      <c r="O1552" s="119"/>
      <c r="P1552" s="119"/>
      <c r="AF1552" s="27">
        <f t="shared" si="168"/>
        <v>0</v>
      </c>
      <c r="AG1552" s="27">
        <f t="shared" si="169"/>
        <v>0</v>
      </c>
      <c r="AH1552" s="27">
        <f t="shared" si="170"/>
        <v>0</v>
      </c>
      <c r="AI1552" s="27">
        <f t="shared" si="171"/>
        <v>0</v>
      </c>
      <c r="AJ1552" s="27">
        <f t="shared" si="172"/>
        <v>9999</v>
      </c>
      <c r="AK1552" s="27">
        <f t="shared" si="173"/>
        <v>9999</v>
      </c>
      <c r="AL1552" s="27">
        <f t="shared" si="174"/>
        <v>9999</v>
      </c>
      <c r="AM1552" s="27">
        <f t="shared" si="175"/>
        <v>9999</v>
      </c>
    </row>
    <row r="1553" spans="1:39" ht="35.1" customHeight="1">
      <c r="A1553" s="119" t="s">
        <v>1994</v>
      </c>
      <c r="B1553" s="119" t="s">
        <v>6305</v>
      </c>
      <c r="C1553" s="119" t="s">
        <v>69</v>
      </c>
      <c r="D1553" s="119" t="s">
        <v>14</v>
      </c>
      <c r="E1553" s="119" t="s">
        <v>12</v>
      </c>
      <c r="F1553" s="121">
        <v>1</v>
      </c>
      <c r="G1553" s="121">
        <v>0</v>
      </c>
      <c r="H1553" s="121">
        <v>3</v>
      </c>
      <c r="I1553" s="119"/>
      <c r="J1553" s="119" t="s">
        <v>69</v>
      </c>
      <c r="K1553" s="119"/>
      <c r="L1553" s="119" t="s">
        <v>3717</v>
      </c>
      <c r="M1553" s="119" t="s">
        <v>69</v>
      </c>
      <c r="N1553" s="119"/>
      <c r="O1553" s="119"/>
      <c r="P1553" s="119"/>
      <c r="AF1553" s="27">
        <f t="shared" si="168"/>
        <v>0</v>
      </c>
      <c r="AG1553" s="27">
        <f t="shared" si="169"/>
        <v>0</v>
      </c>
      <c r="AH1553" s="27">
        <f t="shared" si="170"/>
        <v>0</v>
      </c>
      <c r="AI1553" s="27">
        <f t="shared" si="171"/>
        <v>0</v>
      </c>
      <c r="AJ1553" s="27">
        <f t="shared" si="172"/>
        <v>9999</v>
      </c>
      <c r="AK1553" s="27">
        <f t="shared" si="173"/>
        <v>9999</v>
      </c>
      <c r="AL1553" s="27">
        <f t="shared" si="174"/>
        <v>9999</v>
      </c>
      <c r="AM1553" s="27">
        <f t="shared" si="175"/>
        <v>9999</v>
      </c>
    </row>
    <row r="1554" spans="1:39" ht="35.1" customHeight="1">
      <c r="A1554" s="119" t="s">
        <v>1994</v>
      </c>
      <c r="B1554" s="119" t="s">
        <v>6306</v>
      </c>
      <c r="C1554" s="119" t="s">
        <v>2003</v>
      </c>
      <c r="D1554" s="119" t="s">
        <v>14</v>
      </c>
      <c r="E1554" s="119" t="s">
        <v>12</v>
      </c>
      <c r="F1554" s="121">
        <v>2</v>
      </c>
      <c r="G1554" s="121">
        <v>0</v>
      </c>
      <c r="H1554" s="121">
        <v>3</v>
      </c>
      <c r="I1554" s="119"/>
      <c r="J1554" s="119" t="s">
        <v>2003</v>
      </c>
      <c r="K1554" s="119"/>
      <c r="L1554" s="119" t="s">
        <v>6307</v>
      </c>
      <c r="M1554" s="119" t="s">
        <v>2003</v>
      </c>
      <c r="N1554" s="119"/>
      <c r="O1554" s="119"/>
      <c r="P1554" s="119"/>
      <c r="AF1554" s="27">
        <f t="shared" si="168"/>
        <v>0</v>
      </c>
      <c r="AG1554" s="27">
        <f t="shared" si="169"/>
        <v>0</v>
      </c>
      <c r="AH1554" s="27">
        <f t="shared" si="170"/>
        <v>0</v>
      </c>
      <c r="AI1554" s="27">
        <f t="shared" si="171"/>
        <v>0</v>
      </c>
      <c r="AJ1554" s="27">
        <f t="shared" si="172"/>
        <v>9999</v>
      </c>
      <c r="AK1554" s="27">
        <f t="shared" si="173"/>
        <v>9999</v>
      </c>
      <c r="AL1554" s="27">
        <f t="shared" si="174"/>
        <v>9999</v>
      </c>
      <c r="AM1554" s="27">
        <f t="shared" si="175"/>
        <v>9999</v>
      </c>
    </row>
    <row r="1555" spans="1:39" ht="35.1" customHeight="1">
      <c r="A1555" s="119" t="s">
        <v>1994</v>
      </c>
      <c r="B1555" s="119" t="s">
        <v>6308</v>
      </c>
      <c r="C1555" s="119" t="s">
        <v>2004</v>
      </c>
      <c r="D1555" s="119" t="s">
        <v>14</v>
      </c>
      <c r="E1555" s="119" t="s">
        <v>12</v>
      </c>
      <c r="F1555" s="121">
        <v>3</v>
      </c>
      <c r="G1555" s="121">
        <v>0</v>
      </c>
      <c r="H1555" s="121">
        <v>2</v>
      </c>
      <c r="I1555" s="119"/>
      <c r="J1555" s="119" t="s">
        <v>2004</v>
      </c>
      <c r="K1555" s="119"/>
      <c r="L1555" s="119" t="s">
        <v>6309</v>
      </c>
      <c r="M1555" s="119" t="s">
        <v>2004</v>
      </c>
      <c r="N1555" s="119"/>
      <c r="O1555" s="119"/>
      <c r="P1555" s="119"/>
      <c r="AF1555" s="27">
        <f t="shared" si="168"/>
        <v>0</v>
      </c>
      <c r="AG1555" s="27">
        <f t="shared" si="169"/>
        <v>0</v>
      </c>
      <c r="AH1555" s="27">
        <f t="shared" si="170"/>
        <v>0</v>
      </c>
      <c r="AI1555" s="27">
        <f t="shared" si="171"/>
        <v>0</v>
      </c>
      <c r="AJ1555" s="27">
        <f t="shared" si="172"/>
        <v>9999</v>
      </c>
      <c r="AK1555" s="27">
        <f t="shared" si="173"/>
        <v>9999</v>
      </c>
      <c r="AL1555" s="27">
        <f t="shared" si="174"/>
        <v>9999</v>
      </c>
      <c r="AM1555" s="27">
        <f t="shared" si="175"/>
        <v>9999</v>
      </c>
    </row>
    <row r="1556" spans="1:39" ht="35.1" customHeight="1">
      <c r="A1556" s="119" t="s">
        <v>1994</v>
      </c>
      <c r="B1556" s="119" t="s">
        <v>6310</v>
      </c>
      <c r="C1556" s="119" t="s">
        <v>70</v>
      </c>
      <c r="D1556" s="119" t="s">
        <v>14</v>
      </c>
      <c r="E1556" s="119" t="s">
        <v>12</v>
      </c>
      <c r="F1556" s="121">
        <v>4</v>
      </c>
      <c r="G1556" s="121">
        <v>0</v>
      </c>
      <c r="H1556" s="121">
        <v>2</v>
      </c>
      <c r="I1556" s="119"/>
      <c r="J1556" s="119" t="s">
        <v>70</v>
      </c>
      <c r="K1556" s="119"/>
      <c r="L1556" s="119" t="s">
        <v>5772</v>
      </c>
      <c r="M1556" s="119" t="s">
        <v>70</v>
      </c>
      <c r="N1556" s="119"/>
      <c r="O1556" s="119"/>
      <c r="P1556" s="119"/>
      <c r="AF1556" s="27">
        <f t="shared" si="168"/>
        <v>0</v>
      </c>
      <c r="AG1556" s="27">
        <f t="shared" si="169"/>
        <v>0</v>
      </c>
      <c r="AH1556" s="27">
        <f t="shared" si="170"/>
        <v>0</v>
      </c>
      <c r="AI1556" s="27">
        <f t="shared" si="171"/>
        <v>0</v>
      </c>
      <c r="AJ1556" s="27">
        <f t="shared" si="172"/>
        <v>9999</v>
      </c>
      <c r="AK1556" s="27">
        <f t="shared" si="173"/>
        <v>9999</v>
      </c>
      <c r="AL1556" s="27">
        <f t="shared" si="174"/>
        <v>9999</v>
      </c>
      <c r="AM1556" s="27">
        <f t="shared" si="175"/>
        <v>9999</v>
      </c>
    </row>
    <row r="1557" spans="1:39" ht="35.1" customHeight="1">
      <c r="A1557" s="119" t="s">
        <v>1994</v>
      </c>
      <c r="B1557" s="119" t="s">
        <v>6311</v>
      </c>
      <c r="C1557" s="119" t="s">
        <v>6312</v>
      </c>
      <c r="D1557" s="119" t="s">
        <v>14</v>
      </c>
      <c r="E1557" s="119" t="s">
        <v>3571</v>
      </c>
      <c r="F1557" s="121">
        <v>5</v>
      </c>
      <c r="G1557" s="121">
        <v>0</v>
      </c>
      <c r="H1557" s="121">
        <v>0</v>
      </c>
      <c r="I1557" s="119"/>
      <c r="J1557" s="119"/>
      <c r="K1557" s="119"/>
      <c r="L1557" s="119"/>
      <c r="M1557" s="119"/>
      <c r="N1557" s="119"/>
      <c r="O1557" s="119"/>
      <c r="P1557" s="119"/>
      <c r="AF1557" s="27">
        <f t="shared" si="168"/>
        <v>0</v>
      </c>
      <c r="AG1557" s="27">
        <f t="shared" si="169"/>
        <v>0</v>
      </c>
      <c r="AH1557" s="27">
        <f t="shared" si="170"/>
        <v>0</v>
      </c>
      <c r="AI1557" s="27">
        <f t="shared" si="171"/>
        <v>0</v>
      </c>
      <c r="AJ1557" s="27">
        <f t="shared" si="172"/>
        <v>9999</v>
      </c>
      <c r="AK1557" s="27">
        <f t="shared" si="173"/>
        <v>9999</v>
      </c>
      <c r="AL1557" s="27">
        <f t="shared" si="174"/>
        <v>9999</v>
      </c>
      <c r="AM1557" s="27">
        <f t="shared" si="175"/>
        <v>9999</v>
      </c>
    </row>
    <row r="1558" spans="1:39" ht="35.1" customHeight="1">
      <c r="A1558" s="119" t="s">
        <v>2006</v>
      </c>
      <c r="B1558" s="119" t="s">
        <v>6313</v>
      </c>
      <c r="C1558" s="119" t="s">
        <v>2016</v>
      </c>
      <c r="D1558" s="119" t="s">
        <v>19</v>
      </c>
      <c r="E1558" s="119" t="s">
        <v>12</v>
      </c>
      <c r="F1558" s="121">
        <v>1</v>
      </c>
      <c r="G1558" s="121">
        <v>3</v>
      </c>
      <c r="H1558" s="121">
        <v>0</v>
      </c>
      <c r="I1558" s="119" t="s">
        <v>2016</v>
      </c>
      <c r="J1558" s="119"/>
      <c r="K1558" s="119" t="s">
        <v>6314</v>
      </c>
      <c r="L1558" s="119"/>
      <c r="M1558" s="119" t="s">
        <v>2016</v>
      </c>
      <c r="N1558" s="119" t="s">
        <v>6315</v>
      </c>
      <c r="O1558" s="119"/>
      <c r="P1558" s="119"/>
      <c r="AF1558" s="27">
        <f t="shared" si="168"/>
        <v>0</v>
      </c>
      <c r="AG1558" s="27">
        <f t="shared" si="169"/>
        <v>0</v>
      </c>
      <c r="AH1558" s="27">
        <f t="shared" si="170"/>
        <v>0</v>
      </c>
      <c r="AI1558" s="27">
        <f t="shared" si="171"/>
        <v>0</v>
      </c>
      <c r="AJ1558" s="27">
        <f t="shared" si="172"/>
        <v>9999</v>
      </c>
      <c r="AK1558" s="27">
        <f t="shared" si="173"/>
        <v>9999</v>
      </c>
      <c r="AL1558" s="27">
        <f t="shared" si="174"/>
        <v>9999</v>
      </c>
      <c r="AM1558" s="27">
        <f t="shared" si="175"/>
        <v>9999</v>
      </c>
    </row>
    <row r="1559" spans="1:39" ht="35.1" customHeight="1">
      <c r="A1559" s="119" t="s">
        <v>2006</v>
      </c>
      <c r="B1559" s="119" t="s">
        <v>6316</v>
      </c>
      <c r="C1559" s="119" t="s">
        <v>2017</v>
      </c>
      <c r="D1559" s="119" t="s">
        <v>19</v>
      </c>
      <c r="E1559" s="119" t="s">
        <v>12</v>
      </c>
      <c r="F1559" s="121">
        <v>2</v>
      </c>
      <c r="G1559" s="121">
        <v>3</v>
      </c>
      <c r="H1559" s="121">
        <v>0</v>
      </c>
      <c r="I1559" s="119" t="s">
        <v>2017</v>
      </c>
      <c r="J1559" s="119"/>
      <c r="K1559" s="119" t="s">
        <v>6317</v>
      </c>
      <c r="L1559" s="119"/>
      <c r="M1559" s="119" t="s">
        <v>2017</v>
      </c>
      <c r="N1559" s="119" t="s">
        <v>6318</v>
      </c>
      <c r="O1559" s="119" t="s">
        <v>1110</v>
      </c>
      <c r="P1559" s="119" t="s">
        <v>4754</v>
      </c>
      <c r="AF1559" s="27">
        <f t="shared" si="168"/>
        <v>0</v>
      </c>
      <c r="AG1559" s="27">
        <f t="shared" si="169"/>
        <v>0</v>
      </c>
      <c r="AH1559" s="27">
        <f t="shared" si="170"/>
        <v>0</v>
      </c>
      <c r="AI1559" s="27">
        <f t="shared" si="171"/>
        <v>0</v>
      </c>
      <c r="AJ1559" s="27">
        <f t="shared" si="172"/>
        <v>9999</v>
      </c>
      <c r="AK1559" s="27">
        <f t="shared" si="173"/>
        <v>9999</v>
      </c>
      <c r="AL1559" s="27">
        <f t="shared" si="174"/>
        <v>9999</v>
      </c>
      <c r="AM1559" s="27">
        <f t="shared" si="175"/>
        <v>9999</v>
      </c>
    </row>
    <row r="1560" spans="1:39" ht="35.1" customHeight="1">
      <c r="A1560" s="119" t="s">
        <v>2006</v>
      </c>
      <c r="B1560" s="119" t="s">
        <v>6319</v>
      </c>
      <c r="C1560" s="119" t="s">
        <v>1036</v>
      </c>
      <c r="D1560" s="119" t="s">
        <v>19</v>
      </c>
      <c r="E1560" s="119" t="s">
        <v>12</v>
      </c>
      <c r="F1560" s="121">
        <v>3</v>
      </c>
      <c r="G1560" s="121">
        <v>2</v>
      </c>
      <c r="H1560" s="121">
        <v>0</v>
      </c>
      <c r="I1560" s="119" t="s">
        <v>1036</v>
      </c>
      <c r="J1560" s="119"/>
      <c r="K1560" s="119" t="s">
        <v>6320</v>
      </c>
      <c r="L1560" s="119"/>
      <c r="M1560" s="119" t="s">
        <v>1036</v>
      </c>
      <c r="N1560" s="119"/>
      <c r="O1560" s="119"/>
      <c r="P1560" s="119"/>
      <c r="AF1560" s="27">
        <f t="shared" si="168"/>
        <v>0</v>
      </c>
      <c r="AG1560" s="27">
        <f t="shared" si="169"/>
        <v>0</v>
      </c>
      <c r="AH1560" s="27">
        <f t="shared" si="170"/>
        <v>0</v>
      </c>
      <c r="AI1560" s="27">
        <f t="shared" si="171"/>
        <v>0</v>
      </c>
      <c r="AJ1560" s="27">
        <f t="shared" si="172"/>
        <v>9999</v>
      </c>
      <c r="AK1560" s="27">
        <f t="shared" si="173"/>
        <v>9999</v>
      </c>
      <c r="AL1560" s="27">
        <f t="shared" si="174"/>
        <v>9999</v>
      </c>
      <c r="AM1560" s="27">
        <f t="shared" si="175"/>
        <v>9999</v>
      </c>
    </row>
    <row r="1561" spans="1:39" ht="35.1" customHeight="1">
      <c r="A1561" s="119" t="s">
        <v>2006</v>
      </c>
      <c r="B1561" s="119" t="s">
        <v>6321</v>
      </c>
      <c r="C1561" s="119" t="s">
        <v>6322</v>
      </c>
      <c r="D1561" s="119" t="s">
        <v>19</v>
      </c>
      <c r="E1561" s="119" t="s">
        <v>12</v>
      </c>
      <c r="F1561" s="121">
        <v>4</v>
      </c>
      <c r="G1561" s="121">
        <v>2</v>
      </c>
      <c r="H1561" s="121">
        <v>0</v>
      </c>
      <c r="I1561" s="119" t="s">
        <v>6322</v>
      </c>
      <c r="J1561" s="119"/>
      <c r="K1561" s="119" t="s">
        <v>6323</v>
      </c>
      <c r="L1561" s="119"/>
      <c r="M1561" s="119" t="s">
        <v>6322</v>
      </c>
      <c r="N1561" s="119" t="s">
        <v>6324</v>
      </c>
      <c r="O1561" s="119"/>
      <c r="P1561" s="119"/>
      <c r="AF1561" s="27">
        <f t="shared" si="168"/>
        <v>0</v>
      </c>
      <c r="AG1561" s="27">
        <f t="shared" si="169"/>
        <v>0</v>
      </c>
      <c r="AH1561" s="27">
        <f t="shared" si="170"/>
        <v>0</v>
      </c>
      <c r="AI1561" s="27">
        <f t="shared" si="171"/>
        <v>0</v>
      </c>
      <c r="AJ1561" s="27">
        <f t="shared" si="172"/>
        <v>9999</v>
      </c>
      <c r="AK1561" s="27">
        <f t="shared" si="173"/>
        <v>9999</v>
      </c>
      <c r="AL1561" s="27">
        <f t="shared" si="174"/>
        <v>9999</v>
      </c>
      <c r="AM1561" s="27">
        <f t="shared" si="175"/>
        <v>9999</v>
      </c>
    </row>
    <row r="1562" spans="1:39" ht="35.1" customHeight="1">
      <c r="A1562" s="119" t="s">
        <v>2006</v>
      </c>
      <c r="B1562" s="119" t="s">
        <v>6325</v>
      </c>
      <c r="C1562" s="119" t="s">
        <v>6326</v>
      </c>
      <c r="D1562" s="119" t="s">
        <v>19</v>
      </c>
      <c r="E1562" s="119" t="s">
        <v>3571</v>
      </c>
      <c r="F1562" s="121">
        <v>5</v>
      </c>
      <c r="G1562" s="121">
        <v>0</v>
      </c>
      <c r="H1562" s="121">
        <v>0</v>
      </c>
      <c r="I1562" s="119"/>
      <c r="J1562" s="119"/>
      <c r="K1562" s="119"/>
      <c r="L1562" s="119"/>
      <c r="M1562" s="119"/>
      <c r="N1562" s="119"/>
      <c r="O1562" s="119"/>
      <c r="P1562" s="119"/>
      <c r="AF1562" s="27">
        <f t="shared" si="168"/>
        <v>0</v>
      </c>
      <c r="AG1562" s="27">
        <f t="shared" si="169"/>
        <v>0</v>
      </c>
      <c r="AH1562" s="27">
        <f t="shared" si="170"/>
        <v>0</v>
      </c>
      <c r="AI1562" s="27">
        <f t="shared" si="171"/>
        <v>0</v>
      </c>
      <c r="AJ1562" s="27">
        <f t="shared" si="172"/>
        <v>9999</v>
      </c>
      <c r="AK1562" s="27">
        <f t="shared" si="173"/>
        <v>9999</v>
      </c>
      <c r="AL1562" s="27">
        <f t="shared" si="174"/>
        <v>9999</v>
      </c>
      <c r="AM1562" s="27">
        <f t="shared" si="175"/>
        <v>9999</v>
      </c>
    </row>
    <row r="1563" spans="1:39" ht="35.1" customHeight="1">
      <c r="A1563" s="119" t="s">
        <v>2006</v>
      </c>
      <c r="B1563" s="119" t="s">
        <v>6327</v>
      </c>
      <c r="C1563" s="119" t="s">
        <v>2015</v>
      </c>
      <c r="D1563" s="119" t="s">
        <v>14</v>
      </c>
      <c r="E1563" s="119" t="s">
        <v>12</v>
      </c>
      <c r="F1563" s="121">
        <v>1</v>
      </c>
      <c r="G1563" s="121">
        <v>0</v>
      </c>
      <c r="H1563" s="121">
        <v>3</v>
      </c>
      <c r="I1563" s="119"/>
      <c r="J1563" s="119" t="s">
        <v>2015</v>
      </c>
      <c r="K1563" s="119"/>
      <c r="L1563" s="119" t="s">
        <v>6328</v>
      </c>
      <c r="M1563" s="119" t="s">
        <v>2015</v>
      </c>
      <c r="N1563" s="119" t="s">
        <v>22</v>
      </c>
      <c r="O1563" s="119" t="s">
        <v>6329</v>
      </c>
      <c r="P1563" s="119"/>
      <c r="AF1563" s="27">
        <f t="shared" si="168"/>
        <v>0</v>
      </c>
      <c r="AG1563" s="27">
        <f t="shared" si="169"/>
        <v>0</v>
      </c>
      <c r="AH1563" s="27">
        <f t="shared" si="170"/>
        <v>0</v>
      </c>
      <c r="AI1563" s="27">
        <f t="shared" si="171"/>
        <v>0</v>
      </c>
      <c r="AJ1563" s="27">
        <f t="shared" si="172"/>
        <v>9999</v>
      </c>
      <c r="AK1563" s="27">
        <f t="shared" si="173"/>
        <v>9999</v>
      </c>
      <c r="AL1563" s="27">
        <f t="shared" si="174"/>
        <v>9999</v>
      </c>
      <c r="AM1563" s="27">
        <f t="shared" si="175"/>
        <v>9999</v>
      </c>
    </row>
    <row r="1564" spans="1:39" ht="35.1" customHeight="1">
      <c r="A1564" s="119" t="s">
        <v>2006</v>
      </c>
      <c r="B1564" s="119" t="s">
        <v>6330</v>
      </c>
      <c r="C1564" s="119" t="s">
        <v>681</v>
      </c>
      <c r="D1564" s="119" t="s">
        <v>14</v>
      </c>
      <c r="E1564" s="119" t="s">
        <v>12</v>
      </c>
      <c r="F1564" s="121">
        <v>2</v>
      </c>
      <c r="G1564" s="121">
        <v>0</v>
      </c>
      <c r="H1564" s="121">
        <v>3</v>
      </c>
      <c r="I1564" s="119"/>
      <c r="J1564" s="119" t="s">
        <v>681</v>
      </c>
      <c r="K1564" s="119"/>
      <c r="L1564" s="119" t="s">
        <v>4050</v>
      </c>
      <c r="M1564" s="119" t="s">
        <v>681</v>
      </c>
      <c r="N1564" s="119"/>
      <c r="O1564" s="119"/>
      <c r="P1564" s="119"/>
      <c r="AF1564" s="27">
        <f t="shared" si="168"/>
        <v>0</v>
      </c>
      <c r="AG1564" s="27">
        <f t="shared" si="169"/>
        <v>0</v>
      </c>
      <c r="AH1564" s="27">
        <f t="shared" si="170"/>
        <v>0</v>
      </c>
      <c r="AI1564" s="27">
        <f t="shared" si="171"/>
        <v>0</v>
      </c>
      <c r="AJ1564" s="27">
        <f t="shared" si="172"/>
        <v>9999</v>
      </c>
      <c r="AK1564" s="27">
        <f t="shared" si="173"/>
        <v>9999</v>
      </c>
      <c r="AL1564" s="27">
        <f t="shared" si="174"/>
        <v>9999</v>
      </c>
      <c r="AM1564" s="27">
        <f t="shared" si="175"/>
        <v>9999</v>
      </c>
    </row>
    <row r="1565" spans="1:39" ht="35.1" customHeight="1">
      <c r="A1565" s="119" t="s">
        <v>2006</v>
      </c>
      <c r="B1565" s="119" t="s">
        <v>6331</v>
      </c>
      <c r="C1565" s="119" t="s">
        <v>1035</v>
      </c>
      <c r="D1565" s="119" t="s">
        <v>14</v>
      </c>
      <c r="E1565" s="119" t="s">
        <v>12</v>
      </c>
      <c r="F1565" s="121">
        <v>3</v>
      </c>
      <c r="G1565" s="121">
        <v>0</v>
      </c>
      <c r="H1565" s="121">
        <v>2</v>
      </c>
      <c r="I1565" s="119"/>
      <c r="J1565" s="119" t="s">
        <v>1035</v>
      </c>
      <c r="K1565" s="119"/>
      <c r="L1565" s="119" t="s">
        <v>4642</v>
      </c>
      <c r="M1565" s="119" t="s">
        <v>1035</v>
      </c>
      <c r="N1565" s="119"/>
      <c r="O1565" s="119"/>
      <c r="P1565" s="119"/>
      <c r="AF1565" s="27">
        <f t="shared" si="168"/>
        <v>0</v>
      </c>
      <c r="AG1565" s="27">
        <f t="shared" si="169"/>
        <v>0</v>
      </c>
      <c r="AH1565" s="27">
        <f t="shared" si="170"/>
        <v>0</v>
      </c>
      <c r="AI1565" s="27">
        <f t="shared" si="171"/>
        <v>0</v>
      </c>
      <c r="AJ1565" s="27">
        <f t="shared" si="172"/>
        <v>9999</v>
      </c>
      <c r="AK1565" s="27">
        <f t="shared" si="173"/>
        <v>9999</v>
      </c>
      <c r="AL1565" s="27">
        <f t="shared" si="174"/>
        <v>9999</v>
      </c>
      <c r="AM1565" s="27">
        <f t="shared" si="175"/>
        <v>9999</v>
      </c>
    </row>
    <row r="1566" spans="1:39" ht="35.1" customHeight="1">
      <c r="A1566" s="119" t="s">
        <v>2006</v>
      </c>
      <c r="B1566" s="119" t="s">
        <v>6332</v>
      </c>
      <c r="C1566" s="119" t="s">
        <v>682</v>
      </c>
      <c r="D1566" s="119" t="s">
        <v>14</v>
      </c>
      <c r="E1566" s="119" t="s">
        <v>12</v>
      </c>
      <c r="F1566" s="121">
        <v>4</v>
      </c>
      <c r="G1566" s="121">
        <v>0</v>
      </c>
      <c r="H1566" s="121">
        <v>2</v>
      </c>
      <c r="I1566" s="119"/>
      <c r="J1566" s="119" t="s">
        <v>682</v>
      </c>
      <c r="K1566" s="119"/>
      <c r="L1566" s="119" t="s">
        <v>4052</v>
      </c>
      <c r="M1566" s="119" t="s">
        <v>682</v>
      </c>
      <c r="N1566" s="119"/>
      <c r="O1566" s="119"/>
      <c r="P1566" s="119"/>
      <c r="AF1566" s="27">
        <f t="shared" si="168"/>
        <v>0</v>
      </c>
      <c r="AG1566" s="27">
        <f t="shared" si="169"/>
        <v>0</v>
      </c>
      <c r="AH1566" s="27">
        <f t="shared" si="170"/>
        <v>0</v>
      </c>
      <c r="AI1566" s="27">
        <f t="shared" si="171"/>
        <v>0</v>
      </c>
      <c r="AJ1566" s="27">
        <f t="shared" si="172"/>
        <v>9999</v>
      </c>
      <c r="AK1566" s="27">
        <f t="shared" si="173"/>
        <v>9999</v>
      </c>
      <c r="AL1566" s="27">
        <f t="shared" si="174"/>
        <v>9999</v>
      </c>
      <c r="AM1566" s="27">
        <f t="shared" si="175"/>
        <v>9999</v>
      </c>
    </row>
    <row r="1567" spans="1:39" ht="35.1" customHeight="1">
      <c r="A1567" s="119" t="s">
        <v>2006</v>
      </c>
      <c r="B1567" s="119" t="s">
        <v>6333</v>
      </c>
      <c r="C1567" s="119" t="s">
        <v>6334</v>
      </c>
      <c r="D1567" s="119" t="s">
        <v>14</v>
      </c>
      <c r="E1567" s="119" t="s">
        <v>3571</v>
      </c>
      <c r="F1567" s="121">
        <v>5</v>
      </c>
      <c r="G1567" s="121">
        <v>0</v>
      </c>
      <c r="H1567" s="121">
        <v>0</v>
      </c>
      <c r="I1567" s="119"/>
      <c r="J1567" s="119"/>
      <c r="K1567" s="119"/>
      <c r="L1567" s="119"/>
      <c r="M1567" s="119"/>
      <c r="N1567" s="119"/>
      <c r="O1567" s="119"/>
      <c r="P1567" s="119"/>
      <c r="AF1567" s="27">
        <f t="shared" si="168"/>
        <v>0</v>
      </c>
      <c r="AG1567" s="27">
        <f t="shared" si="169"/>
        <v>0</v>
      </c>
      <c r="AH1567" s="27">
        <f t="shared" si="170"/>
        <v>0</v>
      </c>
      <c r="AI1567" s="27">
        <f t="shared" si="171"/>
        <v>0</v>
      </c>
      <c r="AJ1567" s="27">
        <f t="shared" si="172"/>
        <v>9999</v>
      </c>
      <c r="AK1567" s="27">
        <f t="shared" si="173"/>
        <v>9999</v>
      </c>
      <c r="AL1567" s="27">
        <f t="shared" si="174"/>
        <v>9999</v>
      </c>
      <c r="AM1567" s="27">
        <f t="shared" si="175"/>
        <v>9999</v>
      </c>
    </row>
    <row r="1568" spans="1:39" ht="35.1" customHeight="1">
      <c r="A1568" s="119" t="s">
        <v>2018</v>
      </c>
      <c r="B1568" s="119" t="s">
        <v>6335</v>
      </c>
      <c r="C1568" s="119" t="s">
        <v>2028</v>
      </c>
      <c r="D1568" s="119" t="s">
        <v>19</v>
      </c>
      <c r="E1568" s="119" t="s">
        <v>12</v>
      </c>
      <c r="F1568" s="121">
        <v>1</v>
      </c>
      <c r="G1568" s="121">
        <v>3</v>
      </c>
      <c r="H1568" s="121">
        <v>0</v>
      </c>
      <c r="I1568" s="119" t="s">
        <v>2028</v>
      </c>
      <c r="J1568" s="119"/>
      <c r="K1568" s="119" t="s">
        <v>6336</v>
      </c>
      <c r="L1568" s="119"/>
      <c r="M1568" s="119" t="s">
        <v>2028</v>
      </c>
      <c r="N1568" s="119" t="s">
        <v>912</v>
      </c>
      <c r="O1568" s="119" t="s">
        <v>6337</v>
      </c>
      <c r="P1568" s="119"/>
      <c r="AF1568" s="27">
        <f t="shared" si="168"/>
        <v>0</v>
      </c>
      <c r="AG1568" s="27">
        <f t="shared" si="169"/>
        <v>0</v>
      </c>
      <c r="AH1568" s="27">
        <f t="shared" si="170"/>
        <v>0</v>
      </c>
      <c r="AI1568" s="27">
        <f t="shared" si="171"/>
        <v>0</v>
      </c>
      <c r="AJ1568" s="27">
        <f t="shared" si="172"/>
        <v>9999</v>
      </c>
      <c r="AK1568" s="27">
        <f t="shared" si="173"/>
        <v>9999</v>
      </c>
      <c r="AL1568" s="27">
        <f t="shared" si="174"/>
        <v>9999</v>
      </c>
      <c r="AM1568" s="27">
        <f t="shared" si="175"/>
        <v>9999</v>
      </c>
    </row>
    <row r="1569" spans="1:39" ht="35.1" customHeight="1">
      <c r="A1569" s="119" t="s">
        <v>2018</v>
      </c>
      <c r="B1569" s="119" t="s">
        <v>6338</v>
      </c>
      <c r="C1569" s="119" t="s">
        <v>815</v>
      </c>
      <c r="D1569" s="119" t="s">
        <v>19</v>
      </c>
      <c r="E1569" s="119" t="s">
        <v>12</v>
      </c>
      <c r="F1569" s="121">
        <v>2</v>
      </c>
      <c r="G1569" s="121">
        <v>3</v>
      </c>
      <c r="H1569" s="121">
        <v>0</v>
      </c>
      <c r="I1569" s="119" t="s">
        <v>815</v>
      </c>
      <c r="J1569" s="119"/>
      <c r="K1569" s="119" t="s">
        <v>4113</v>
      </c>
      <c r="L1569" s="119"/>
      <c r="M1569" s="119" t="s">
        <v>815</v>
      </c>
      <c r="N1569" s="119" t="s">
        <v>4114</v>
      </c>
      <c r="O1569" s="119"/>
      <c r="P1569" s="119"/>
      <c r="AF1569" s="27">
        <f t="shared" si="168"/>
        <v>0</v>
      </c>
      <c r="AG1569" s="27">
        <f t="shared" si="169"/>
        <v>0</v>
      </c>
      <c r="AH1569" s="27">
        <f t="shared" si="170"/>
        <v>0</v>
      </c>
      <c r="AI1569" s="27">
        <f t="shared" si="171"/>
        <v>0</v>
      </c>
      <c r="AJ1569" s="27">
        <f t="shared" si="172"/>
        <v>9999</v>
      </c>
      <c r="AK1569" s="27">
        <f t="shared" si="173"/>
        <v>9999</v>
      </c>
      <c r="AL1569" s="27">
        <f t="shared" si="174"/>
        <v>9999</v>
      </c>
      <c r="AM1569" s="27">
        <f t="shared" si="175"/>
        <v>9999</v>
      </c>
    </row>
    <row r="1570" spans="1:39" ht="35.1" customHeight="1">
      <c r="A1570" s="119" t="s">
        <v>2018</v>
      </c>
      <c r="B1570" s="119" t="s">
        <v>6339</v>
      </c>
      <c r="C1570" s="119" t="s">
        <v>1097</v>
      </c>
      <c r="D1570" s="119" t="s">
        <v>19</v>
      </c>
      <c r="E1570" s="119" t="s">
        <v>12</v>
      </c>
      <c r="F1570" s="121">
        <v>3</v>
      </c>
      <c r="G1570" s="121">
        <v>2</v>
      </c>
      <c r="H1570" s="121">
        <v>0</v>
      </c>
      <c r="I1570" s="119" t="s">
        <v>1097</v>
      </c>
      <c r="J1570" s="119"/>
      <c r="K1570" s="119" t="s">
        <v>5838</v>
      </c>
      <c r="L1570" s="119"/>
      <c r="M1570" s="119" t="s">
        <v>1097</v>
      </c>
      <c r="N1570" s="119"/>
      <c r="O1570" s="119"/>
      <c r="P1570" s="119"/>
      <c r="AF1570" s="27">
        <f t="shared" si="168"/>
        <v>0</v>
      </c>
      <c r="AG1570" s="27">
        <f t="shared" si="169"/>
        <v>0</v>
      </c>
      <c r="AH1570" s="27">
        <f t="shared" si="170"/>
        <v>0</v>
      </c>
      <c r="AI1570" s="27">
        <f t="shared" si="171"/>
        <v>0</v>
      </c>
      <c r="AJ1570" s="27">
        <f t="shared" si="172"/>
        <v>9999</v>
      </c>
      <c r="AK1570" s="27">
        <f t="shared" si="173"/>
        <v>9999</v>
      </c>
      <c r="AL1570" s="27">
        <f t="shared" si="174"/>
        <v>9999</v>
      </c>
      <c r="AM1570" s="27">
        <f t="shared" si="175"/>
        <v>9999</v>
      </c>
    </row>
    <row r="1571" spans="1:39" ht="35.1" customHeight="1">
      <c r="A1571" s="119" t="s">
        <v>2018</v>
      </c>
      <c r="B1571" s="119" t="s">
        <v>6340</v>
      </c>
      <c r="C1571" s="119" t="s">
        <v>1131</v>
      </c>
      <c r="D1571" s="119" t="s">
        <v>19</v>
      </c>
      <c r="E1571" s="119" t="s">
        <v>12</v>
      </c>
      <c r="F1571" s="121">
        <v>4</v>
      </c>
      <c r="G1571" s="121">
        <v>2</v>
      </c>
      <c r="H1571" s="121">
        <v>0</v>
      </c>
      <c r="I1571" s="119" t="s">
        <v>1131</v>
      </c>
      <c r="J1571" s="119"/>
      <c r="K1571" s="119" t="s">
        <v>3973</v>
      </c>
      <c r="L1571" s="119"/>
      <c r="M1571" s="119" t="s">
        <v>1131</v>
      </c>
      <c r="N1571" s="119"/>
      <c r="O1571" s="119"/>
      <c r="P1571" s="119"/>
      <c r="AF1571" s="27">
        <f t="shared" si="168"/>
        <v>0</v>
      </c>
      <c r="AG1571" s="27">
        <f t="shared" si="169"/>
        <v>0</v>
      </c>
      <c r="AH1571" s="27">
        <f t="shared" si="170"/>
        <v>0</v>
      </c>
      <c r="AI1571" s="27">
        <f t="shared" si="171"/>
        <v>0</v>
      </c>
      <c r="AJ1571" s="27">
        <f t="shared" si="172"/>
        <v>9999</v>
      </c>
      <c r="AK1571" s="27">
        <f t="shared" si="173"/>
        <v>9999</v>
      </c>
      <c r="AL1571" s="27">
        <f t="shared" si="174"/>
        <v>9999</v>
      </c>
      <c r="AM1571" s="27">
        <f t="shared" si="175"/>
        <v>9999</v>
      </c>
    </row>
    <row r="1572" spans="1:39" ht="35.1" customHeight="1">
      <c r="A1572" s="119" t="s">
        <v>2018</v>
      </c>
      <c r="B1572" s="119" t="s">
        <v>6341</v>
      </c>
      <c r="C1572" s="119" t="s">
        <v>6342</v>
      </c>
      <c r="D1572" s="119" t="s">
        <v>19</v>
      </c>
      <c r="E1572" s="119" t="s">
        <v>3571</v>
      </c>
      <c r="F1572" s="121">
        <v>5</v>
      </c>
      <c r="G1572" s="121">
        <v>0</v>
      </c>
      <c r="H1572" s="121">
        <v>0</v>
      </c>
      <c r="I1572" s="119"/>
      <c r="J1572" s="119"/>
      <c r="K1572" s="119"/>
      <c r="L1572" s="119"/>
      <c r="M1572" s="119"/>
      <c r="N1572" s="119"/>
      <c r="O1572" s="119"/>
      <c r="P1572" s="119"/>
      <c r="AF1572" s="27">
        <f t="shared" si="168"/>
        <v>0</v>
      </c>
      <c r="AG1572" s="27">
        <f t="shared" si="169"/>
        <v>0</v>
      </c>
      <c r="AH1572" s="27">
        <f t="shared" si="170"/>
        <v>0</v>
      </c>
      <c r="AI1572" s="27">
        <f t="shared" si="171"/>
        <v>0</v>
      </c>
      <c r="AJ1572" s="27">
        <f t="shared" si="172"/>
        <v>9999</v>
      </c>
      <c r="AK1572" s="27">
        <f t="shared" si="173"/>
        <v>9999</v>
      </c>
      <c r="AL1572" s="27">
        <f t="shared" si="174"/>
        <v>9999</v>
      </c>
      <c r="AM1572" s="27">
        <f t="shared" si="175"/>
        <v>9999</v>
      </c>
    </row>
    <row r="1573" spans="1:39" ht="35.1" customHeight="1">
      <c r="A1573" s="119" t="s">
        <v>2018</v>
      </c>
      <c r="B1573" s="119" t="s">
        <v>6343</v>
      </c>
      <c r="C1573" s="119" t="s">
        <v>2027</v>
      </c>
      <c r="D1573" s="119" t="s">
        <v>14</v>
      </c>
      <c r="E1573" s="119" t="s">
        <v>12</v>
      </c>
      <c r="F1573" s="121">
        <v>1</v>
      </c>
      <c r="G1573" s="121">
        <v>0</v>
      </c>
      <c r="H1573" s="121">
        <v>3</v>
      </c>
      <c r="I1573" s="119"/>
      <c r="J1573" s="119" t="s">
        <v>2027</v>
      </c>
      <c r="K1573" s="119"/>
      <c r="L1573" s="119" t="s">
        <v>6344</v>
      </c>
      <c r="M1573" s="119" t="s">
        <v>2027</v>
      </c>
      <c r="N1573" s="119" t="s">
        <v>651</v>
      </c>
      <c r="O1573" s="119"/>
      <c r="P1573" s="119"/>
      <c r="AF1573" s="27">
        <f t="shared" si="168"/>
        <v>0</v>
      </c>
      <c r="AG1573" s="27">
        <f t="shared" si="169"/>
        <v>0</v>
      </c>
      <c r="AH1573" s="27">
        <f t="shared" si="170"/>
        <v>0</v>
      </c>
      <c r="AI1573" s="27">
        <f t="shared" si="171"/>
        <v>0</v>
      </c>
      <c r="AJ1573" s="27">
        <f t="shared" si="172"/>
        <v>9999</v>
      </c>
      <c r="AK1573" s="27">
        <f t="shared" si="173"/>
        <v>9999</v>
      </c>
      <c r="AL1573" s="27">
        <f t="shared" si="174"/>
        <v>9999</v>
      </c>
      <c r="AM1573" s="27">
        <f t="shared" si="175"/>
        <v>9999</v>
      </c>
    </row>
    <row r="1574" spans="1:39" ht="35.1" customHeight="1">
      <c r="A1574" s="119" t="s">
        <v>2018</v>
      </c>
      <c r="B1574" s="119" t="s">
        <v>6345</v>
      </c>
      <c r="C1574" s="119" t="s">
        <v>429</v>
      </c>
      <c r="D1574" s="119" t="s">
        <v>14</v>
      </c>
      <c r="E1574" s="119" t="s">
        <v>12</v>
      </c>
      <c r="F1574" s="121">
        <v>2</v>
      </c>
      <c r="G1574" s="121">
        <v>0</v>
      </c>
      <c r="H1574" s="121">
        <v>3</v>
      </c>
      <c r="I1574" s="119"/>
      <c r="J1574" s="119" t="s">
        <v>429</v>
      </c>
      <c r="K1574" s="119"/>
      <c r="L1574" s="119" t="s">
        <v>3563</v>
      </c>
      <c r="M1574" s="119" t="s">
        <v>429</v>
      </c>
      <c r="N1574" s="119" t="s">
        <v>3564</v>
      </c>
      <c r="O1574" s="119"/>
      <c r="P1574" s="119"/>
      <c r="AF1574" s="27">
        <f t="shared" si="168"/>
        <v>0</v>
      </c>
      <c r="AG1574" s="27">
        <f t="shared" si="169"/>
        <v>0</v>
      </c>
      <c r="AH1574" s="27">
        <f t="shared" si="170"/>
        <v>0</v>
      </c>
      <c r="AI1574" s="27">
        <f t="shared" si="171"/>
        <v>0</v>
      </c>
      <c r="AJ1574" s="27">
        <f t="shared" si="172"/>
        <v>9999</v>
      </c>
      <c r="AK1574" s="27">
        <f t="shared" si="173"/>
        <v>9999</v>
      </c>
      <c r="AL1574" s="27">
        <f t="shared" si="174"/>
        <v>9999</v>
      </c>
      <c r="AM1574" s="27">
        <f t="shared" si="175"/>
        <v>9999</v>
      </c>
    </row>
    <row r="1575" spans="1:39" ht="35.1" customHeight="1">
      <c r="A1575" s="119" t="s">
        <v>2018</v>
      </c>
      <c r="B1575" s="119" t="s">
        <v>6346</v>
      </c>
      <c r="C1575" s="119" t="s">
        <v>480</v>
      </c>
      <c r="D1575" s="119" t="s">
        <v>14</v>
      </c>
      <c r="E1575" s="119" t="s">
        <v>12</v>
      </c>
      <c r="F1575" s="121">
        <v>3</v>
      </c>
      <c r="G1575" s="121">
        <v>0</v>
      </c>
      <c r="H1575" s="121">
        <v>2</v>
      </c>
      <c r="I1575" s="119"/>
      <c r="J1575" s="119" t="s">
        <v>480</v>
      </c>
      <c r="K1575" s="119"/>
      <c r="L1575" s="119" t="s">
        <v>3714</v>
      </c>
      <c r="M1575" s="119" t="s">
        <v>480</v>
      </c>
      <c r="N1575" s="119" t="s">
        <v>3715</v>
      </c>
      <c r="O1575" s="119"/>
      <c r="P1575" s="119"/>
      <c r="AF1575" s="27">
        <f t="shared" si="168"/>
        <v>0</v>
      </c>
      <c r="AG1575" s="27">
        <f t="shared" si="169"/>
        <v>0</v>
      </c>
      <c r="AH1575" s="27">
        <f t="shared" si="170"/>
        <v>0</v>
      </c>
      <c r="AI1575" s="27">
        <f t="shared" si="171"/>
        <v>0</v>
      </c>
      <c r="AJ1575" s="27">
        <f t="shared" si="172"/>
        <v>9999</v>
      </c>
      <c r="AK1575" s="27">
        <f t="shared" si="173"/>
        <v>9999</v>
      </c>
      <c r="AL1575" s="27">
        <f t="shared" si="174"/>
        <v>9999</v>
      </c>
      <c r="AM1575" s="27">
        <f t="shared" si="175"/>
        <v>9999</v>
      </c>
    </row>
    <row r="1576" spans="1:39" ht="35.1" customHeight="1">
      <c r="A1576" s="119" t="s">
        <v>2018</v>
      </c>
      <c r="B1576" s="119" t="s">
        <v>6347</v>
      </c>
      <c r="C1576" s="119" t="s">
        <v>912</v>
      </c>
      <c r="D1576" s="119" t="s">
        <v>14</v>
      </c>
      <c r="E1576" s="119" t="s">
        <v>12</v>
      </c>
      <c r="F1576" s="121">
        <v>4</v>
      </c>
      <c r="G1576" s="121">
        <v>0</v>
      </c>
      <c r="H1576" s="121">
        <v>2</v>
      </c>
      <c r="I1576" s="119"/>
      <c r="J1576" s="119" t="s">
        <v>912</v>
      </c>
      <c r="K1576" s="119"/>
      <c r="L1576" s="119" t="s">
        <v>4441</v>
      </c>
      <c r="M1576" s="119" t="s">
        <v>912</v>
      </c>
      <c r="N1576" s="119"/>
      <c r="O1576" s="119"/>
      <c r="P1576" s="119"/>
      <c r="AF1576" s="27">
        <f t="shared" si="168"/>
        <v>0</v>
      </c>
      <c r="AG1576" s="27">
        <f t="shared" si="169"/>
        <v>0</v>
      </c>
      <c r="AH1576" s="27">
        <f t="shared" si="170"/>
        <v>0</v>
      </c>
      <c r="AI1576" s="27">
        <f t="shared" si="171"/>
        <v>0</v>
      </c>
      <c r="AJ1576" s="27">
        <f t="shared" si="172"/>
        <v>9999</v>
      </c>
      <c r="AK1576" s="27">
        <f t="shared" si="173"/>
        <v>9999</v>
      </c>
      <c r="AL1576" s="27">
        <f t="shared" si="174"/>
        <v>9999</v>
      </c>
      <c r="AM1576" s="27">
        <f t="shared" si="175"/>
        <v>9999</v>
      </c>
    </row>
    <row r="1577" spans="1:39" ht="35.1" customHeight="1">
      <c r="A1577" s="119" t="s">
        <v>2018</v>
      </c>
      <c r="B1577" s="119" t="s">
        <v>6348</v>
      </c>
      <c r="C1577" s="119" t="s">
        <v>6349</v>
      </c>
      <c r="D1577" s="119" t="s">
        <v>14</v>
      </c>
      <c r="E1577" s="119" t="s">
        <v>3571</v>
      </c>
      <c r="F1577" s="121">
        <v>5</v>
      </c>
      <c r="G1577" s="121">
        <v>0</v>
      </c>
      <c r="H1577" s="121">
        <v>0</v>
      </c>
      <c r="I1577" s="119"/>
      <c r="J1577" s="119"/>
      <c r="K1577" s="119"/>
      <c r="L1577" s="119"/>
      <c r="M1577" s="119"/>
      <c r="N1577" s="119"/>
      <c r="O1577" s="119"/>
      <c r="P1577" s="119"/>
      <c r="AF1577" s="27">
        <f t="shared" si="168"/>
        <v>0</v>
      </c>
      <c r="AG1577" s="27">
        <f t="shared" si="169"/>
        <v>0</v>
      </c>
      <c r="AH1577" s="27">
        <f t="shared" si="170"/>
        <v>0</v>
      </c>
      <c r="AI1577" s="27">
        <f t="shared" si="171"/>
        <v>0</v>
      </c>
      <c r="AJ1577" s="27">
        <f t="shared" si="172"/>
        <v>9999</v>
      </c>
      <c r="AK1577" s="27">
        <f t="shared" si="173"/>
        <v>9999</v>
      </c>
      <c r="AL1577" s="27">
        <f t="shared" si="174"/>
        <v>9999</v>
      </c>
      <c r="AM1577" s="27">
        <f t="shared" si="175"/>
        <v>9999</v>
      </c>
    </row>
    <row r="1578" spans="1:39" ht="35.1" customHeight="1">
      <c r="A1578" s="119" t="s">
        <v>2029</v>
      </c>
      <c r="B1578" s="119" t="s">
        <v>6350</v>
      </c>
      <c r="C1578" s="119" t="s">
        <v>2039</v>
      </c>
      <c r="D1578" s="119" t="s">
        <v>19</v>
      </c>
      <c r="E1578" s="119" t="s">
        <v>12</v>
      </c>
      <c r="F1578" s="121">
        <v>1</v>
      </c>
      <c r="G1578" s="121">
        <v>3</v>
      </c>
      <c r="H1578" s="121">
        <v>0</v>
      </c>
      <c r="I1578" s="119" t="s">
        <v>2039</v>
      </c>
      <c r="J1578" s="119"/>
      <c r="K1578" s="119" t="s">
        <v>6351</v>
      </c>
      <c r="L1578" s="119"/>
      <c r="M1578" s="119" t="s">
        <v>2039</v>
      </c>
      <c r="N1578" s="119" t="s">
        <v>6352</v>
      </c>
      <c r="O1578" s="119"/>
      <c r="P1578" s="119"/>
      <c r="AF1578" s="27">
        <f t="shared" si="168"/>
        <v>0</v>
      </c>
      <c r="AG1578" s="27">
        <f t="shared" si="169"/>
        <v>0</v>
      </c>
      <c r="AH1578" s="27">
        <f t="shared" si="170"/>
        <v>0</v>
      </c>
      <c r="AI1578" s="27">
        <f t="shared" si="171"/>
        <v>0</v>
      </c>
      <c r="AJ1578" s="27">
        <f t="shared" si="172"/>
        <v>9999</v>
      </c>
      <c r="AK1578" s="27">
        <f t="shared" si="173"/>
        <v>9999</v>
      </c>
      <c r="AL1578" s="27">
        <f t="shared" si="174"/>
        <v>9999</v>
      </c>
      <c r="AM1578" s="27">
        <f t="shared" si="175"/>
        <v>9999</v>
      </c>
    </row>
    <row r="1579" spans="1:39" ht="35.1" customHeight="1">
      <c r="A1579" s="119" t="s">
        <v>2029</v>
      </c>
      <c r="B1579" s="119" t="s">
        <v>6353</v>
      </c>
      <c r="C1579" s="119" t="s">
        <v>2040</v>
      </c>
      <c r="D1579" s="119" t="s">
        <v>19</v>
      </c>
      <c r="E1579" s="119" t="s">
        <v>12</v>
      </c>
      <c r="F1579" s="121">
        <v>2</v>
      </c>
      <c r="G1579" s="121">
        <v>3</v>
      </c>
      <c r="H1579" s="121">
        <v>0</v>
      </c>
      <c r="I1579" s="119" t="s">
        <v>2040</v>
      </c>
      <c r="J1579" s="119"/>
      <c r="K1579" s="119" t="s">
        <v>6354</v>
      </c>
      <c r="L1579" s="119"/>
      <c r="M1579" s="119" t="s">
        <v>2040</v>
      </c>
      <c r="N1579" s="119"/>
      <c r="O1579" s="119"/>
      <c r="P1579" s="119"/>
      <c r="AF1579" s="27">
        <f t="shared" si="168"/>
        <v>0</v>
      </c>
      <c r="AG1579" s="27">
        <f t="shared" si="169"/>
        <v>0</v>
      </c>
      <c r="AH1579" s="27">
        <f t="shared" si="170"/>
        <v>0</v>
      </c>
      <c r="AI1579" s="27">
        <f t="shared" si="171"/>
        <v>0</v>
      </c>
      <c r="AJ1579" s="27">
        <f t="shared" si="172"/>
        <v>9999</v>
      </c>
      <c r="AK1579" s="27">
        <f t="shared" si="173"/>
        <v>9999</v>
      </c>
      <c r="AL1579" s="27">
        <f t="shared" si="174"/>
        <v>9999</v>
      </c>
      <c r="AM1579" s="27">
        <f t="shared" si="175"/>
        <v>9999</v>
      </c>
    </row>
    <row r="1580" spans="1:39" ht="35.1" customHeight="1">
      <c r="A1580" s="119" t="s">
        <v>2029</v>
      </c>
      <c r="B1580" s="119" t="s">
        <v>6355</v>
      </c>
      <c r="C1580" s="119" t="s">
        <v>6356</v>
      </c>
      <c r="D1580" s="119" t="s">
        <v>19</v>
      </c>
      <c r="E1580" s="119" t="s">
        <v>12</v>
      </c>
      <c r="F1580" s="121">
        <v>3</v>
      </c>
      <c r="G1580" s="121">
        <v>2</v>
      </c>
      <c r="H1580" s="121">
        <v>0</v>
      </c>
      <c r="I1580" s="119" t="s">
        <v>6356</v>
      </c>
      <c r="J1580" s="119"/>
      <c r="K1580" s="119" t="s">
        <v>6357</v>
      </c>
      <c r="L1580" s="119"/>
      <c r="M1580" s="119" t="s">
        <v>6356</v>
      </c>
      <c r="N1580" s="119" t="s">
        <v>482</v>
      </c>
      <c r="O1580" s="119" t="s">
        <v>6358</v>
      </c>
      <c r="P1580" s="119"/>
      <c r="AF1580" s="27">
        <f t="shared" si="168"/>
        <v>0</v>
      </c>
      <c r="AG1580" s="27">
        <f t="shared" si="169"/>
        <v>0</v>
      </c>
      <c r="AH1580" s="27">
        <f t="shared" si="170"/>
        <v>0</v>
      </c>
      <c r="AI1580" s="27">
        <f t="shared" si="171"/>
        <v>0</v>
      </c>
      <c r="AJ1580" s="27">
        <f t="shared" si="172"/>
        <v>9999</v>
      </c>
      <c r="AK1580" s="27">
        <f t="shared" si="173"/>
        <v>9999</v>
      </c>
      <c r="AL1580" s="27">
        <f t="shared" si="174"/>
        <v>9999</v>
      </c>
      <c r="AM1580" s="27">
        <f t="shared" si="175"/>
        <v>9999</v>
      </c>
    </row>
    <row r="1581" spans="1:39" ht="35.1" customHeight="1">
      <c r="A1581" s="119" t="s">
        <v>2029</v>
      </c>
      <c r="B1581" s="119" t="s">
        <v>6359</v>
      </c>
      <c r="C1581" s="119" t="s">
        <v>6360</v>
      </c>
      <c r="D1581" s="119" t="s">
        <v>19</v>
      </c>
      <c r="E1581" s="119" t="s">
        <v>12</v>
      </c>
      <c r="F1581" s="121">
        <v>4</v>
      </c>
      <c r="G1581" s="121">
        <v>2</v>
      </c>
      <c r="H1581" s="121">
        <v>0</v>
      </c>
      <c r="I1581" s="119" t="s">
        <v>6360</v>
      </c>
      <c r="J1581" s="119"/>
      <c r="K1581" s="119" t="s">
        <v>6361</v>
      </c>
      <c r="L1581" s="119"/>
      <c r="M1581" s="119" t="s">
        <v>6360</v>
      </c>
      <c r="N1581" s="119" t="s">
        <v>6362</v>
      </c>
      <c r="O1581" s="119" t="s">
        <v>1313</v>
      </c>
      <c r="P1581" s="119" t="s">
        <v>3707</v>
      </c>
      <c r="AF1581" s="27">
        <f t="shared" si="168"/>
        <v>0</v>
      </c>
      <c r="AG1581" s="27">
        <f t="shared" si="169"/>
        <v>0</v>
      </c>
      <c r="AH1581" s="27">
        <f t="shared" si="170"/>
        <v>0</v>
      </c>
      <c r="AI1581" s="27">
        <f t="shared" si="171"/>
        <v>0</v>
      </c>
      <c r="AJ1581" s="27">
        <f t="shared" si="172"/>
        <v>9999</v>
      </c>
      <c r="AK1581" s="27">
        <f t="shared" si="173"/>
        <v>9999</v>
      </c>
      <c r="AL1581" s="27">
        <f t="shared" si="174"/>
        <v>9999</v>
      </c>
      <c r="AM1581" s="27">
        <f t="shared" si="175"/>
        <v>9999</v>
      </c>
    </row>
    <row r="1582" spans="1:39" ht="35.1" customHeight="1">
      <c r="A1582" s="119" t="s">
        <v>2029</v>
      </c>
      <c r="B1582" s="119" t="s">
        <v>6363</v>
      </c>
      <c r="C1582" s="119" t="s">
        <v>6364</v>
      </c>
      <c r="D1582" s="119" t="s">
        <v>19</v>
      </c>
      <c r="E1582" s="119" t="s">
        <v>3571</v>
      </c>
      <c r="F1582" s="121">
        <v>5</v>
      </c>
      <c r="G1582" s="121">
        <v>0</v>
      </c>
      <c r="H1582" s="121">
        <v>0</v>
      </c>
      <c r="I1582" s="119"/>
      <c r="J1582" s="119"/>
      <c r="K1582" s="119"/>
      <c r="L1582" s="119"/>
      <c r="M1582" s="119"/>
      <c r="N1582" s="119"/>
      <c r="O1582" s="119"/>
      <c r="P1582" s="119"/>
      <c r="AF1582" s="27">
        <f t="shared" si="168"/>
        <v>0</v>
      </c>
      <c r="AG1582" s="27">
        <f t="shared" si="169"/>
        <v>0</v>
      </c>
      <c r="AH1582" s="27">
        <f t="shared" si="170"/>
        <v>0</v>
      </c>
      <c r="AI1582" s="27">
        <f t="shared" si="171"/>
        <v>0</v>
      </c>
      <c r="AJ1582" s="27">
        <f t="shared" si="172"/>
        <v>9999</v>
      </c>
      <c r="AK1582" s="27">
        <f t="shared" si="173"/>
        <v>9999</v>
      </c>
      <c r="AL1582" s="27">
        <f t="shared" si="174"/>
        <v>9999</v>
      </c>
      <c r="AM1582" s="27">
        <f t="shared" si="175"/>
        <v>9999</v>
      </c>
    </row>
    <row r="1583" spans="1:39" ht="35.1" customHeight="1">
      <c r="A1583" s="119" t="s">
        <v>2029</v>
      </c>
      <c r="B1583" s="119" t="s">
        <v>6365</v>
      </c>
      <c r="C1583" s="119" t="s">
        <v>2038</v>
      </c>
      <c r="D1583" s="119" t="s">
        <v>14</v>
      </c>
      <c r="E1583" s="119" t="s">
        <v>12</v>
      </c>
      <c r="F1583" s="121">
        <v>1</v>
      </c>
      <c r="G1583" s="121">
        <v>0</v>
      </c>
      <c r="H1583" s="121">
        <v>3</v>
      </c>
      <c r="I1583" s="119"/>
      <c r="J1583" s="119" t="s">
        <v>2038</v>
      </c>
      <c r="K1583" s="119"/>
      <c r="L1583" s="119" t="s">
        <v>6366</v>
      </c>
      <c r="M1583" s="119" t="s">
        <v>2038</v>
      </c>
      <c r="N1583" s="119"/>
      <c r="O1583" s="119"/>
      <c r="P1583" s="119"/>
      <c r="AF1583" s="27">
        <f t="shared" si="168"/>
        <v>0</v>
      </c>
      <c r="AG1583" s="27">
        <f t="shared" si="169"/>
        <v>0</v>
      </c>
      <c r="AH1583" s="27">
        <f t="shared" si="170"/>
        <v>0</v>
      </c>
      <c r="AI1583" s="27">
        <f t="shared" si="171"/>
        <v>0</v>
      </c>
      <c r="AJ1583" s="27">
        <f t="shared" si="172"/>
        <v>9999</v>
      </c>
      <c r="AK1583" s="27">
        <f t="shared" si="173"/>
        <v>9999</v>
      </c>
      <c r="AL1583" s="27">
        <f t="shared" si="174"/>
        <v>9999</v>
      </c>
      <c r="AM1583" s="27">
        <f t="shared" si="175"/>
        <v>9999</v>
      </c>
    </row>
    <row r="1584" spans="1:39" ht="35.1" customHeight="1">
      <c r="A1584" s="119" t="s">
        <v>2029</v>
      </c>
      <c r="B1584" s="119" t="s">
        <v>6367</v>
      </c>
      <c r="C1584" s="119" t="s">
        <v>653</v>
      </c>
      <c r="D1584" s="119" t="s">
        <v>14</v>
      </c>
      <c r="E1584" s="119" t="s">
        <v>12</v>
      </c>
      <c r="F1584" s="121">
        <v>2</v>
      </c>
      <c r="G1584" s="121">
        <v>0</v>
      </c>
      <c r="H1584" s="121">
        <v>3</v>
      </c>
      <c r="I1584" s="119"/>
      <c r="J1584" s="119" t="s">
        <v>653</v>
      </c>
      <c r="K1584" s="119"/>
      <c r="L1584" s="119" t="s">
        <v>4003</v>
      </c>
      <c r="M1584" s="119" t="s">
        <v>653</v>
      </c>
      <c r="N1584" s="119"/>
      <c r="O1584" s="119"/>
      <c r="P1584" s="119"/>
      <c r="AF1584" s="27">
        <f t="shared" si="168"/>
        <v>0</v>
      </c>
      <c r="AG1584" s="27">
        <f t="shared" si="169"/>
        <v>0</v>
      </c>
      <c r="AH1584" s="27">
        <f t="shared" si="170"/>
        <v>0</v>
      </c>
      <c r="AI1584" s="27">
        <f t="shared" si="171"/>
        <v>0</v>
      </c>
      <c r="AJ1584" s="27">
        <f t="shared" si="172"/>
        <v>9999</v>
      </c>
      <c r="AK1584" s="27">
        <f t="shared" si="173"/>
        <v>9999</v>
      </c>
      <c r="AL1584" s="27">
        <f t="shared" si="174"/>
        <v>9999</v>
      </c>
      <c r="AM1584" s="27">
        <f t="shared" si="175"/>
        <v>9999</v>
      </c>
    </row>
    <row r="1585" spans="1:39" ht="35.1" customHeight="1">
      <c r="A1585" s="119" t="s">
        <v>2029</v>
      </c>
      <c r="B1585" s="119" t="s">
        <v>6368</v>
      </c>
      <c r="C1585" s="119" t="s">
        <v>1716</v>
      </c>
      <c r="D1585" s="119" t="s">
        <v>14</v>
      </c>
      <c r="E1585" s="119" t="s">
        <v>12</v>
      </c>
      <c r="F1585" s="121">
        <v>3</v>
      </c>
      <c r="G1585" s="121">
        <v>0</v>
      </c>
      <c r="H1585" s="121">
        <v>2</v>
      </c>
      <c r="I1585" s="119"/>
      <c r="J1585" s="119" t="s">
        <v>1716</v>
      </c>
      <c r="K1585" s="119"/>
      <c r="L1585" s="119" t="s">
        <v>5810</v>
      </c>
      <c r="M1585" s="119" t="s">
        <v>1716</v>
      </c>
      <c r="N1585" s="119"/>
      <c r="O1585" s="119"/>
      <c r="P1585" s="119"/>
      <c r="AF1585" s="27">
        <f t="shared" si="168"/>
        <v>0</v>
      </c>
      <c r="AG1585" s="27">
        <f t="shared" si="169"/>
        <v>0</v>
      </c>
      <c r="AH1585" s="27">
        <f t="shared" si="170"/>
        <v>0</v>
      </c>
      <c r="AI1585" s="27">
        <f t="shared" si="171"/>
        <v>0</v>
      </c>
      <c r="AJ1585" s="27">
        <f t="shared" si="172"/>
        <v>9999</v>
      </c>
      <c r="AK1585" s="27">
        <f t="shared" si="173"/>
        <v>9999</v>
      </c>
      <c r="AL1585" s="27">
        <f t="shared" si="174"/>
        <v>9999</v>
      </c>
      <c r="AM1585" s="27">
        <f t="shared" si="175"/>
        <v>9999</v>
      </c>
    </row>
    <row r="1586" spans="1:39" ht="35.1" customHeight="1">
      <c r="A1586" s="119" t="s">
        <v>2029</v>
      </c>
      <c r="B1586" s="119" t="s">
        <v>6369</v>
      </c>
      <c r="C1586" s="119" t="s">
        <v>1313</v>
      </c>
      <c r="D1586" s="119" t="s">
        <v>14</v>
      </c>
      <c r="E1586" s="119" t="s">
        <v>12</v>
      </c>
      <c r="F1586" s="121">
        <v>4</v>
      </c>
      <c r="G1586" s="121">
        <v>0</v>
      </c>
      <c r="H1586" s="121">
        <v>2</v>
      </c>
      <c r="I1586" s="119"/>
      <c r="J1586" s="119" t="s">
        <v>1313</v>
      </c>
      <c r="K1586" s="119"/>
      <c r="L1586" s="119" t="s">
        <v>5121</v>
      </c>
      <c r="M1586" s="119" t="s">
        <v>1313</v>
      </c>
      <c r="N1586" s="119" t="s">
        <v>3707</v>
      </c>
      <c r="O1586" s="119"/>
      <c r="P1586" s="119"/>
      <c r="AF1586" s="27">
        <f t="shared" si="168"/>
        <v>0</v>
      </c>
      <c r="AG1586" s="27">
        <f t="shared" si="169"/>
        <v>0</v>
      </c>
      <c r="AH1586" s="27">
        <f t="shared" si="170"/>
        <v>0</v>
      </c>
      <c r="AI1586" s="27">
        <f t="shared" si="171"/>
        <v>0</v>
      </c>
      <c r="AJ1586" s="27">
        <f t="shared" si="172"/>
        <v>9999</v>
      </c>
      <c r="AK1586" s="27">
        <f t="shared" si="173"/>
        <v>9999</v>
      </c>
      <c r="AL1586" s="27">
        <f t="shared" si="174"/>
        <v>9999</v>
      </c>
      <c r="AM1586" s="27">
        <f t="shared" si="175"/>
        <v>9999</v>
      </c>
    </row>
    <row r="1587" spans="1:39" ht="35.1" customHeight="1">
      <c r="A1587" s="119" t="s">
        <v>2029</v>
      </c>
      <c r="B1587" s="119" t="s">
        <v>6370</v>
      </c>
      <c r="C1587" s="119" t="s">
        <v>6371</v>
      </c>
      <c r="D1587" s="119" t="s">
        <v>14</v>
      </c>
      <c r="E1587" s="119" t="s">
        <v>3571</v>
      </c>
      <c r="F1587" s="121">
        <v>5</v>
      </c>
      <c r="G1587" s="121">
        <v>0</v>
      </c>
      <c r="H1587" s="121">
        <v>0</v>
      </c>
      <c r="I1587" s="119"/>
      <c r="J1587" s="119"/>
      <c r="K1587" s="119"/>
      <c r="L1587" s="119"/>
      <c r="M1587" s="119"/>
      <c r="N1587" s="119"/>
      <c r="O1587" s="119"/>
      <c r="P1587" s="119"/>
      <c r="AF1587" s="27">
        <f t="shared" si="168"/>
        <v>0</v>
      </c>
      <c r="AG1587" s="27">
        <f t="shared" si="169"/>
        <v>0</v>
      </c>
      <c r="AH1587" s="27">
        <f t="shared" si="170"/>
        <v>0</v>
      </c>
      <c r="AI1587" s="27">
        <f t="shared" si="171"/>
        <v>0</v>
      </c>
      <c r="AJ1587" s="27">
        <f t="shared" si="172"/>
        <v>9999</v>
      </c>
      <c r="AK1587" s="27">
        <f t="shared" si="173"/>
        <v>9999</v>
      </c>
      <c r="AL1587" s="27">
        <f t="shared" si="174"/>
        <v>9999</v>
      </c>
      <c r="AM1587" s="27">
        <f t="shared" si="175"/>
        <v>9999</v>
      </c>
    </row>
    <row r="1588" spans="1:39" ht="35.1" customHeight="1">
      <c r="A1588" s="119" t="s">
        <v>767</v>
      </c>
      <c r="B1588" s="119" t="s">
        <v>6372</v>
      </c>
      <c r="C1588" s="119" t="s">
        <v>2050</v>
      </c>
      <c r="D1588" s="119" t="s">
        <v>19</v>
      </c>
      <c r="E1588" s="119" t="s">
        <v>12</v>
      </c>
      <c r="F1588" s="121">
        <v>1</v>
      </c>
      <c r="G1588" s="121">
        <v>3</v>
      </c>
      <c r="H1588" s="121">
        <v>0</v>
      </c>
      <c r="I1588" s="119" t="s">
        <v>2050</v>
      </c>
      <c r="J1588" s="119"/>
      <c r="K1588" s="119" t="s">
        <v>6373</v>
      </c>
      <c r="L1588" s="119"/>
      <c r="M1588" s="119" t="s">
        <v>2050</v>
      </c>
      <c r="N1588" s="119" t="s">
        <v>6374</v>
      </c>
      <c r="O1588" s="119"/>
      <c r="P1588" s="119"/>
      <c r="AF1588" s="27">
        <f t="shared" si="168"/>
        <v>0</v>
      </c>
      <c r="AG1588" s="27">
        <f t="shared" si="169"/>
        <v>0</v>
      </c>
      <c r="AH1588" s="27">
        <f t="shared" si="170"/>
        <v>0</v>
      </c>
      <c r="AI1588" s="27">
        <f t="shared" si="171"/>
        <v>0</v>
      </c>
      <c r="AJ1588" s="27">
        <f t="shared" si="172"/>
        <v>9999</v>
      </c>
      <c r="AK1588" s="27">
        <f t="shared" si="173"/>
        <v>9999</v>
      </c>
      <c r="AL1588" s="27">
        <f t="shared" si="174"/>
        <v>9999</v>
      </c>
      <c r="AM1588" s="27">
        <f t="shared" si="175"/>
        <v>9999</v>
      </c>
    </row>
    <row r="1589" spans="1:39" ht="35.1" customHeight="1">
      <c r="A1589" s="119" t="s">
        <v>767</v>
      </c>
      <c r="B1589" s="119" t="s">
        <v>6375</v>
      </c>
      <c r="C1589" s="119" t="s">
        <v>2051</v>
      </c>
      <c r="D1589" s="119" t="s">
        <v>19</v>
      </c>
      <c r="E1589" s="119" t="s">
        <v>12</v>
      </c>
      <c r="F1589" s="121">
        <v>2</v>
      </c>
      <c r="G1589" s="121">
        <v>3</v>
      </c>
      <c r="H1589" s="121">
        <v>0</v>
      </c>
      <c r="I1589" s="119" t="s">
        <v>2051</v>
      </c>
      <c r="J1589" s="119"/>
      <c r="K1589" s="119" t="s">
        <v>6376</v>
      </c>
      <c r="L1589" s="119"/>
      <c r="M1589" s="119" t="s">
        <v>2051</v>
      </c>
      <c r="N1589" s="119" t="s">
        <v>6377</v>
      </c>
      <c r="O1589" s="119" t="s">
        <v>1132</v>
      </c>
      <c r="P1589" s="119"/>
      <c r="AF1589" s="27">
        <f t="shared" si="168"/>
        <v>0</v>
      </c>
      <c r="AG1589" s="27">
        <f t="shared" si="169"/>
        <v>0</v>
      </c>
      <c r="AH1589" s="27">
        <f t="shared" si="170"/>
        <v>0</v>
      </c>
      <c r="AI1589" s="27">
        <f t="shared" si="171"/>
        <v>0</v>
      </c>
      <c r="AJ1589" s="27">
        <f t="shared" si="172"/>
        <v>9999</v>
      </c>
      <c r="AK1589" s="27">
        <f t="shared" si="173"/>
        <v>9999</v>
      </c>
      <c r="AL1589" s="27">
        <f t="shared" si="174"/>
        <v>9999</v>
      </c>
      <c r="AM1589" s="27">
        <f t="shared" si="175"/>
        <v>9999</v>
      </c>
    </row>
    <row r="1590" spans="1:39" ht="35.1" customHeight="1">
      <c r="A1590" s="119" t="s">
        <v>767</v>
      </c>
      <c r="B1590" s="119" t="s">
        <v>6378</v>
      </c>
      <c r="C1590" s="119" t="s">
        <v>6379</v>
      </c>
      <c r="D1590" s="119" t="s">
        <v>19</v>
      </c>
      <c r="E1590" s="119" t="s">
        <v>12</v>
      </c>
      <c r="F1590" s="121">
        <v>3</v>
      </c>
      <c r="G1590" s="121">
        <v>2</v>
      </c>
      <c r="H1590" s="121">
        <v>0</v>
      </c>
      <c r="I1590" s="119" t="s">
        <v>6379</v>
      </c>
      <c r="J1590" s="119"/>
      <c r="K1590" s="119" t="s">
        <v>6380</v>
      </c>
      <c r="L1590" s="119"/>
      <c r="M1590" s="119" t="s">
        <v>6379</v>
      </c>
      <c r="N1590" s="119" t="s">
        <v>6381</v>
      </c>
      <c r="O1590" s="119" t="s">
        <v>5749</v>
      </c>
      <c r="P1590" s="119" t="s">
        <v>5751</v>
      </c>
      <c r="AF1590" s="27">
        <f t="shared" si="168"/>
        <v>0</v>
      </c>
      <c r="AG1590" s="27">
        <f t="shared" si="169"/>
        <v>0</v>
      </c>
      <c r="AH1590" s="27">
        <f t="shared" si="170"/>
        <v>0</v>
      </c>
      <c r="AI1590" s="27">
        <f t="shared" si="171"/>
        <v>0</v>
      </c>
      <c r="AJ1590" s="27">
        <f t="shared" si="172"/>
        <v>9999</v>
      </c>
      <c r="AK1590" s="27">
        <f t="shared" si="173"/>
        <v>9999</v>
      </c>
      <c r="AL1590" s="27">
        <f t="shared" si="174"/>
        <v>9999</v>
      </c>
      <c r="AM1590" s="27">
        <f t="shared" si="175"/>
        <v>9999</v>
      </c>
    </row>
    <row r="1591" spans="1:39" ht="35.1" customHeight="1">
      <c r="A1591" s="119" t="s">
        <v>767</v>
      </c>
      <c r="B1591" s="119" t="s">
        <v>6382</v>
      </c>
      <c r="C1591" s="119" t="s">
        <v>1098</v>
      </c>
      <c r="D1591" s="119" t="s">
        <v>19</v>
      </c>
      <c r="E1591" s="119" t="s">
        <v>12</v>
      </c>
      <c r="F1591" s="121">
        <v>4</v>
      </c>
      <c r="G1591" s="121">
        <v>2</v>
      </c>
      <c r="H1591" s="121">
        <v>0</v>
      </c>
      <c r="I1591" s="119" t="s">
        <v>1098</v>
      </c>
      <c r="J1591" s="119"/>
      <c r="K1591" s="119" t="s">
        <v>6383</v>
      </c>
      <c r="L1591" s="119"/>
      <c r="M1591" s="119" t="s">
        <v>1098</v>
      </c>
      <c r="N1591" s="119"/>
      <c r="O1591" s="119"/>
      <c r="P1591" s="119"/>
      <c r="AF1591" s="27">
        <f t="shared" si="168"/>
        <v>0</v>
      </c>
      <c r="AG1591" s="27">
        <f t="shared" si="169"/>
        <v>0</v>
      </c>
      <c r="AH1591" s="27">
        <f t="shared" si="170"/>
        <v>0</v>
      </c>
      <c r="AI1591" s="27">
        <f t="shared" si="171"/>
        <v>0</v>
      </c>
      <c r="AJ1591" s="27">
        <f t="shared" si="172"/>
        <v>9999</v>
      </c>
      <c r="AK1591" s="27">
        <f t="shared" si="173"/>
        <v>9999</v>
      </c>
      <c r="AL1591" s="27">
        <f t="shared" si="174"/>
        <v>9999</v>
      </c>
      <c r="AM1591" s="27">
        <f t="shared" si="175"/>
        <v>9999</v>
      </c>
    </row>
    <row r="1592" spans="1:39" ht="35.1" customHeight="1">
      <c r="A1592" s="119" t="s">
        <v>767</v>
      </c>
      <c r="B1592" s="119" t="s">
        <v>6384</v>
      </c>
      <c r="C1592" s="119" t="s">
        <v>6385</v>
      </c>
      <c r="D1592" s="119" t="s">
        <v>19</v>
      </c>
      <c r="E1592" s="119" t="s">
        <v>3571</v>
      </c>
      <c r="F1592" s="121">
        <v>5</v>
      </c>
      <c r="G1592" s="121">
        <v>0</v>
      </c>
      <c r="H1592" s="121">
        <v>0</v>
      </c>
      <c r="I1592" s="119"/>
      <c r="J1592" s="119"/>
      <c r="K1592" s="119"/>
      <c r="L1592" s="119"/>
      <c r="M1592" s="119"/>
      <c r="N1592" s="119"/>
      <c r="O1592" s="119"/>
      <c r="P1592" s="119"/>
      <c r="AF1592" s="27">
        <f t="shared" si="168"/>
        <v>0</v>
      </c>
      <c r="AG1592" s="27">
        <f t="shared" si="169"/>
        <v>0</v>
      </c>
      <c r="AH1592" s="27">
        <f t="shared" si="170"/>
        <v>0</v>
      </c>
      <c r="AI1592" s="27">
        <f t="shared" si="171"/>
        <v>0</v>
      </c>
      <c r="AJ1592" s="27">
        <f t="shared" si="172"/>
        <v>9999</v>
      </c>
      <c r="AK1592" s="27">
        <f t="shared" si="173"/>
        <v>9999</v>
      </c>
      <c r="AL1592" s="27">
        <f t="shared" si="174"/>
        <v>9999</v>
      </c>
      <c r="AM1592" s="27">
        <f t="shared" si="175"/>
        <v>9999</v>
      </c>
    </row>
    <row r="1593" spans="1:39" ht="35.1" customHeight="1">
      <c r="A1593" s="119" t="s">
        <v>767</v>
      </c>
      <c r="B1593" s="119" t="s">
        <v>6386</v>
      </c>
      <c r="C1593" s="119" t="s">
        <v>654</v>
      </c>
      <c r="D1593" s="119" t="s">
        <v>14</v>
      </c>
      <c r="E1593" s="119" t="s">
        <v>12</v>
      </c>
      <c r="F1593" s="121">
        <v>1</v>
      </c>
      <c r="G1593" s="121">
        <v>0</v>
      </c>
      <c r="H1593" s="121">
        <v>3</v>
      </c>
      <c r="I1593" s="119"/>
      <c r="J1593" s="119" t="s">
        <v>654</v>
      </c>
      <c r="K1593" s="119"/>
      <c r="L1593" s="119" t="s">
        <v>6387</v>
      </c>
      <c r="M1593" s="119" t="s">
        <v>654</v>
      </c>
      <c r="N1593" s="119" t="s">
        <v>3985</v>
      </c>
      <c r="O1593" s="119"/>
      <c r="P1593" s="119"/>
      <c r="AF1593" s="27">
        <f t="shared" si="168"/>
        <v>0</v>
      </c>
      <c r="AG1593" s="27">
        <f t="shared" si="169"/>
        <v>0</v>
      </c>
      <c r="AH1593" s="27">
        <f t="shared" si="170"/>
        <v>0</v>
      </c>
      <c r="AI1593" s="27">
        <f t="shared" si="171"/>
        <v>0</v>
      </c>
      <c r="AJ1593" s="27">
        <f t="shared" si="172"/>
        <v>9999</v>
      </c>
      <c r="AK1593" s="27">
        <f t="shared" si="173"/>
        <v>9999</v>
      </c>
      <c r="AL1593" s="27">
        <f t="shared" si="174"/>
        <v>9999</v>
      </c>
      <c r="AM1593" s="27">
        <f t="shared" si="175"/>
        <v>9999</v>
      </c>
    </row>
    <row r="1594" spans="1:39" ht="35.1" customHeight="1">
      <c r="A1594" s="119" t="s">
        <v>767</v>
      </c>
      <c r="B1594" s="119" t="s">
        <v>6388</v>
      </c>
      <c r="C1594" s="119" t="s">
        <v>2049</v>
      </c>
      <c r="D1594" s="119" t="s">
        <v>14</v>
      </c>
      <c r="E1594" s="119" t="s">
        <v>12</v>
      </c>
      <c r="F1594" s="121">
        <v>2</v>
      </c>
      <c r="G1594" s="121">
        <v>0</v>
      </c>
      <c r="H1594" s="121">
        <v>3</v>
      </c>
      <c r="I1594" s="119"/>
      <c r="J1594" s="119" t="s">
        <v>2049</v>
      </c>
      <c r="K1594" s="119"/>
      <c r="L1594" s="119" t="s">
        <v>6389</v>
      </c>
      <c r="M1594" s="119" t="s">
        <v>2049</v>
      </c>
      <c r="N1594" s="119" t="s">
        <v>2597</v>
      </c>
      <c r="O1594" s="119" t="s">
        <v>6390</v>
      </c>
      <c r="P1594" s="119"/>
      <c r="AF1594" s="27">
        <f t="shared" si="168"/>
        <v>0</v>
      </c>
      <c r="AG1594" s="27">
        <f t="shared" si="169"/>
        <v>0</v>
      </c>
      <c r="AH1594" s="27">
        <f t="shared" si="170"/>
        <v>0</v>
      </c>
      <c r="AI1594" s="27">
        <f t="shared" si="171"/>
        <v>0</v>
      </c>
      <c r="AJ1594" s="27">
        <f t="shared" si="172"/>
        <v>9999</v>
      </c>
      <c r="AK1594" s="27">
        <f t="shared" si="173"/>
        <v>9999</v>
      </c>
      <c r="AL1594" s="27">
        <f t="shared" si="174"/>
        <v>9999</v>
      </c>
      <c r="AM1594" s="27">
        <f t="shared" si="175"/>
        <v>9999</v>
      </c>
    </row>
    <row r="1595" spans="1:39" ht="35.1" customHeight="1">
      <c r="A1595" s="119" t="s">
        <v>767</v>
      </c>
      <c r="B1595" s="119" t="s">
        <v>6391</v>
      </c>
      <c r="C1595" s="119" t="s">
        <v>429</v>
      </c>
      <c r="D1595" s="119" t="s">
        <v>14</v>
      </c>
      <c r="E1595" s="119" t="s">
        <v>12</v>
      </c>
      <c r="F1595" s="121">
        <v>3</v>
      </c>
      <c r="G1595" s="121">
        <v>0</v>
      </c>
      <c r="H1595" s="121">
        <v>2</v>
      </c>
      <c r="I1595" s="119"/>
      <c r="J1595" s="119" t="s">
        <v>429</v>
      </c>
      <c r="K1595" s="119"/>
      <c r="L1595" s="119" t="s">
        <v>3563</v>
      </c>
      <c r="M1595" s="119" t="s">
        <v>429</v>
      </c>
      <c r="N1595" s="119" t="s">
        <v>3564</v>
      </c>
      <c r="O1595" s="119"/>
      <c r="P1595" s="119"/>
      <c r="AF1595" s="27">
        <f t="shared" si="168"/>
        <v>0</v>
      </c>
      <c r="AG1595" s="27">
        <f t="shared" si="169"/>
        <v>0</v>
      </c>
      <c r="AH1595" s="27">
        <f t="shared" si="170"/>
        <v>0</v>
      </c>
      <c r="AI1595" s="27">
        <f t="shared" si="171"/>
        <v>0</v>
      </c>
      <c r="AJ1595" s="27">
        <f t="shared" si="172"/>
        <v>9999</v>
      </c>
      <c r="AK1595" s="27">
        <f t="shared" si="173"/>
        <v>9999</v>
      </c>
      <c r="AL1595" s="27">
        <f t="shared" si="174"/>
        <v>9999</v>
      </c>
      <c r="AM1595" s="27">
        <f t="shared" si="175"/>
        <v>9999</v>
      </c>
    </row>
    <row r="1596" spans="1:39" ht="35.1" customHeight="1">
      <c r="A1596" s="119" t="s">
        <v>767</v>
      </c>
      <c r="B1596" s="119" t="s">
        <v>6392</v>
      </c>
      <c r="C1596" s="119" t="s">
        <v>391</v>
      </c>
      <c r="D1596" s="119" t="s">
        <v>14</v>
      </c>
      <c r="E1596" s="119" t="s">
        <v>12</v>
      </c>
      <c r="F1596" s="121">
        <v>4</v>
      </c>
      <c r="G1596" s="121">
        <v>0</v>
      </c>
      <c r="H1596" s="121">
        <v>2</v>
      </c>
      <c r="I1596" s="119"/>
      <c r="J1596" s="119" t="s">
        <v>391</v>
      </c>
      <c r="K1596" s="119"/>
      <c r="L1596" s="119" t="s">
        <v>3561</v>
      </c>
      <c r="M1596" s="119" t="s">
        <v>391</v>
      </c>
      <c r="N1596" s="119"/>
      <c r="O1596" s="119"/>
      <c r="P1596" s="119"/>
      <c r="AF1596" s="27">
        <f t="shared" ref="AF1596:AF1659" si="176">IF(AND($A1596=$B$20,$D1596="PRO",$E1596="POS"),IF(SUMPRODUCT(--($M1596:$AE1596&lt;&gt;""),--(((ISNUMBER(SEARCH($M1596:$AE1596,$B$5)))+(ISNUMBER(SEARCH(SUBSTITUTE($M1596:$AE1596," ",""),SUBSTITUTE($B$5," ","")))))&gt;0))&gt;0,$G1596,0),0)</f>
        <v>0</v>
      </c>
      <c r="AG1596" s="27">
        <f t="shared" ref="AG1596:AG1659" si="177">IF(AND($A1596=$B$20,$D1596="PRO",$E1596="POS"),IF(SUMPRODUCT(--($M1596:$AE1596&lt;&gt;""),--(((ISNUMBER(SEARCH($M1596:$AE1596,$B$5&amp;" "&amp;$B$10)))+(ISNUMBER(SEARCH(SUBSTITUTE($M1596:$AE1596," ",""),SUBSTITUTE($B$5&amp;" "&amp;$B$10," ","")))))&gt;0))&gt;0,$G1596,0),0)</f>
        <v>0</v>
      </c>
      <c r="AH1596" s="27">
        <f t="shared" ref="AH1596:AH1659" si="178">IF(AND($A1596=$B$20,$D1596="CFA",$E1596="POS"),IF(SUMPRODUCT(--($M1596:$AE1596&lt;&gt;""),--(((ISNUMBER(SEARCH($M1596:$AE1596,$D$5)))+(ISNUMBER(SEARCH(SUBSTITUTE($M1596:$AE1596," ",""),SUBSTITUTE($D$5," ","")))))&gt;0))&gt;0,$H1596,0),0)</f>
        <v>0</v>
      </c>
      <c r="AI1596" s="27">
        <f t="shared" ref="AI1596:AI1659" si="179">IF(AND($A1596=$B$20,$D1596="CFA",$E1596="POS"),IF(SUMPRODUCT(--($M1596:$AE1596&lt;&gt;""),--(((ISNUMBER(SEARCH($M1596:$AE1596,$D$5&amp;" "&amp;$D$10)))+(ISNUMBER(SEARCH(SUBSTITUTE($M1596:$AE1596," ",""),SUBSTITUTE($D$5&amp;" "&amp;$D$10," ","")))))&gt;0))&gt;0,$H1596,0),0)</f>
        <v>0</v>
      </c>
      <c r="AJ1596" s="27">
        <f t="shared" ref="AJ1596:AJ1659" si="180">IF(AND($A1596=$B$20,$D1596="PRO",$E1596="POS",$AF1596=0),$F1596,9999)</f>
        <v>9999</v>
      </c>
      <c r="AK1596" s="27">
        <f t="shared" ref="AK1596:AK1659" si="181">IF(AND($A1596=$B$20,$D1596="PRO",$E1596="POS",$AG1596=0),$F1596,9999)</f>
        <v>9999</v>
      </c>
      <c r="AL1596" s="27">
        <f t="shared" ref="AL1596:AL1659" si="182">IF(AND($A1596=$B$20,$D1596="CFA",$E1596="POS",$AH1596=0),$F1596,9999)</f>
        <v>9999</v>
      </c>
      <c r="AM1596" s="27">
        <f t="shared" ref="AM1596:AM1659" si="183">IF(AND($A1596=$B$20,$D1596="CFA",$E1596="POS",$AI1596=0),$F1596,9999)</f>
        <v>9999</v>
      </c>
    </row>
    <row r="1597" spans="1:39" ht="35.1" customHeight="1">
      <c r="A1597" s="119" t="s">
        <v>767</v>
      </c>
      <c r="B1597" s="119" t="s">
        <v>6393</v>
      </c>
      <c r="C1597" s="119" t="s">
        <v>6394</v>
      </c>
      <c r="D1597" s="119" t="s">
        <v>14</v>
      </c>
      <c r="E1597" s="119" t="s">
        <v>3571</v>
      </c>
      <c r="F1597" s="121">
        <v>5</v>
      </c>
      <c r="G1597" s="121">
        <v>0</v>
      </c>
      <c r="H1597" s="121">
        <v>0</v>
      </c>
      <c r="I1597" s="119"/>
      <c r="J1597" s="119"/>
      <c r="K1597" s="119"/>
      <c r="L1597" s="119"/>
      <c r="M1597" s="119"/>
      <c r="N1597" s="119"/>
      <c r="O1597" s="119"/>
      <c r="P1597" s="119"/>
      <c r="AF1597" s="27">
        <f t="shared" si="176"/>
        <v>0</v>
      </c>
      <c r="AG1597" s="27">
        <f t="shared" si="177"/>
        <v>0</v>
      </c>
      <c r="AH1597" s="27">
        <f t="shared" si="178"/>
        <v>0</v>
      </c>
      <c r="AI1597" s="27">
        <f t="shared" si="179"/>
        <v>0</v>
      </c>
      <c r="AJ1597" s="27">
        <f t="shared" si="180"/>
        <v>9999</v>
      </c>
      <c r="AK1597" s="27">
        <f t="shared" si="181"/>
        <v>9999</v>
      </c>
      <c r="AL1597" s="27">
        <f t="shared" si="182"/>
        <v>9999</v>
      </c>
      <c r="AM1597" s="27">
        <f t="shared" si="183"/>
        <v>9999</v>
      </c>
    </row>
    <row r="1598" spans="1:39" ht="35.1" customHeight="1">
      <c r="A1598" s="119" t="s">
        <v>2052</v>
      </c>
      <c r="B1598" s="119" t="s">
        <v>6395</v>
      </c>
      <c r="C1598" s="119" t="s">
        <v>563</v>
      </c>
      <c r="D1598" s="119" t="s">
        <v>19</v>
      </c>
      <c r="E1598" s="119" t="s">
        <v>12</v>
      </c>
      <c r="F1598" s="121">
        <v>1</v>
      </c>
      <c r="G1598" s="121">
        <v>3</v>
      </c>
      <c r="H1598" s="121">
        <v>0</v>
      </c>
      <c r="I1598" s="119" t="s">
        <v>563</v>
      </c>
      <c r="J1598" s="119"/>
      <c r="K1598" s="119" t="s">
        <v>3834</v>
      </c>
      <c r="L1598" s="119"/>
      <c r="M1598" s="119" t="s">
        <v>563</v>
      </c>
      <c r="N1598" s="119" t="s">
        <v>3835</v>
      </c>
      <c r="O1598" s="119" t="s">
        <v>802</v>
      </c>
      <c r="P1598" s="119" t="s">
        <v>3836</v>
      </c>
      <c r="AF1598" s="27">
        <f t="shared" si="176"/>
        <v>0</v>
      </c>
      <c r="AG1598" s="27">
        <f t="shared" si="177"/>
        <v>0</v>
      </c>
      <c r="AH1598" s="27">
        <f t="shared" si="178"/>
        <v>0</v>
      </c>
      <c r="AI1598" s="27">
        <f t="shared" si="179"/>
        <v>0</v>
      </c>
      <c r="AJ1598" s="27">
        <f t="shared" si="180"/>
        <v>9999</v>
      </c>
      <c r="AK1598" s="27">
        <f t="shared" si="181"/>
        <v>9999</v>
      </c>
      <c r="AL1598" s="27">
        <f t="shared" si="182"/>
        <v>9999</v>
      </c>
      <c r="AM1598" s="27">
        <f t="shared" si="183"/>
        <v>9999</v>
      </c>
    </row>
    <row r="1599" spans="1:39" ht="35.1" customHeight="1">
      <c r="A1599" s="119" t="s">
        <v>2052</v>
      </c>
      <c r="B1599" s="119" t="s">
        <v>6396</v>
      </c>
      <c r="C1599" s="119" t="s">
        <v>2061</v>
      </c>
      <c r="D1599" s="119" t="s">
        <v>19</v>
      </c>
      <c r="E1599" s="119" t="s">
        <v>12</v>
      </c>
      <c r="F1599" s="121">
        <v>2</v>
      </c>
      <c r="G1599" s="121">
        <v>3</v>
      </c>
      <c r="H1599" s="121">
        <v>0</v>
      </c>
      <c r="I1599" s="119" t="s">
        <v>2061</v>
      </c>
      <c r="J1599" s="119"/>
      <c r="K1599" s="119" t="s">
        <v>6397</v>
      </c>
      <c r="L1599" s="119"/>
      <c r="M1599" s="119" t="s">
        <v>2061</v>
      </c>
      <c r="N1599" s="119" t="s">
        <v>6398</v>
      </c>
      <c r="O1599" s="119" t="s">
        <v>534</v>
      </c>
      <c r="P1599" s="119"/>
      <c r="AF1599" s="27">
        <f t="shared" si="176"/>
        <v>0</v>
      </c>
      <c r="AG1599" s="27">
        <f t="shared" si="177"/>
        <v>0</v>
      </c>
      <c r="AH1599" s="27">
        <f t="shared" si="178"/>
        <v>0</v>
      </c>
      <c r="AI1599" s="27">
        <f t="shared" si="179"/>
        <v>0</v>
      </c>
      <c r="AJ1599" s="27">
        <f t="shared" si="180"/>
        <v>9999</v>
      </c>
      <c r="AK1599" s="27">
        <f t="shared" si="181"/>
        <v>9999</v>
      </c>
      <c r="AL1599" s="27">
        <f t="shared" si="182"/>
        <v>9999</v>
      </c>
      <c r="AM1599" s="27">
        <f t="shared" si="183"/>
        <v>9999</v>
      </c>
    </row>
    <row r="1600" spans="1:39" ht="35.1" customHeight="1">
      <c r="A1600" s="119" t="s">
        <v>2052</v>
      </c>
      <c r="B1600" s="119" t="s">
        <v>6399</v>
      </c>
      <c r="C1600" s="119" t="s">
        <v>841</v>
      </c>
      <c r="D1600" s="119" t="s">
        <v>19</v>
      </c>
      <c r="E1600" s="119" t="s">
        <v>12</v>
      </c>
      <c r="F1600" s="121">
        <v>3</v>
      </c>
      <c r="G1600" s="121">
        <v>2</v>
      </c>
      <c r="H1600" s="121">
        <v>0</v>
      </c>
      <c r="I1600" s="119" t="s">
        <v>841</v>
      </c>
      <c r="J1600" s="119"/>
      <c r="K1600" s="119" t="s">
        <v>6400</v>
      </c>
      <c r="L1600" s="119"/>
      <c r="M1600" s="119" t="s">
        <v>841</v>
      </c>
      <c r="N1600" s="119" t="s">
        <v>3840</v>
      </c>
      <c r="O1600" s="119"/>
      <c r="P1600" s="119"/>
      <c r="AF1600" s="27">
        <f t="shared" si="176"/>
        <v>0</v>
      </c>
      <c r="AG1600" s="27">
        <f t="shared" si="177"/>
        <v>0</v>
      </c>
      <c r="AH1600" s="27">
        <f t="shared" si="178"/>
        <v>0</v>
      </c>
      <c r="AI1600" s="27">
        <f t="shared" si="179"/>
        <v>0</v>
      </c>
      <c r="AJ1600" s="27">
        <f t="shared" si="180"/>
        <v>9999</v>
      </c>
      <c r="AK1600" s="27">
        <f t="shared" si="181"/>
        <v>9999</v>
      </c>
      <c r="AL1600" s="27">
        <f t="shared" si="182"/>
        <v>9999</v>
      </c>
      <c r="AM1600" s="27">
        <f t="shared" si="183"/>
        <v>9999</v>
      </c>
    </row>
    <row r="1601" spans="1:39" ht="35.1" customHeight="1">
      <c r="A1601" s="119" t="s">
        <v>2052</v>
      </c>
      <c r="B1601" s="119" t="s">
        <v>6401</v>
      </c>
      <c r="C1601" s="119" t="s">
        <v>2193</v>
      </c>
      <c r="D1601" s="119" t="s">
        <v>19</v>
      </c>
      <c r="E1601" s="119" t="s">
        <v>12</v>
      </c>
      <c r="F1601" s="121">
        <v>4</v>
      </c>
      <c r="G1601" s="121">
        <v>2</v>
      </c>
      <c r="H1601" s="121">
        <v>0</v>
      </c>
      <c r="I1601" s="119" t="s">
        <v>2193</v>
      </c>
      <c r="J1601" s="119"/>
      <c r="K1601" s="119" t="s">
        <v>4410</v>
      </c>
      <c r="L1601" s="119"/>
      <c r="M1601" s="119" t="s">
        <v>2193</v>
      </c>
      <c r="N1601" s="119" t="s">
        <v>4411</v>
      </c>
      <c r="O1601" s="119"/>
      <c r="P1601" s="119"/>
      <c r="AF1601" s="27">
        <f t="shared" si="176"/>
        <v>0</v>
      </c>
      <c r="AG1601" s="27">
        <f t="shared" si="177"/>
        <v>0</v>
      </c>
      <c r="AH1601" s="27">
        <f t="shared" si="178"/>
        <v>0</v>
      </c>
      <c r="AI1601" s="27">
        <f t="shared" si="179"/>
        <v>0</v>
      </c>
      <c r="AJ1601" s="27">
        <f t="shared" si="180"/>
        <v>9999</v>
      </c>
      <c r="AK1601" s="27">
        <f t="shared" si="181"/>
        <v>9999</v>
      </c>
      <c r="AL1601" s="27">
        <f t="shared" si="182"/>
        <v>9999</v>
      </c>
      <c r="AM1601" s="27">
        <f t="shared" si="183"/>
        <v>9999</v>
      </c>
    </row>
    <row r="1602" spans="1:39" ht="35.1" customHeight="1">
      <c r="A1602" s="119" t="s">
        <v>2052</v>
      </c>
      <c r="B1602" s="119" t="s">
        <v>6402</v>
      </c>
      <c r="C1602" s="119" t="s">
        <v>6403</v>
      </c>
      <c r="D1602" s="119" t="s">
        <v>19</v>
      </c>
      <c r="E1602" s="119" t="s">
        <v>3571</v>
      </c>
      <c r="F1602" s="121">
        <v>5</v>
      </c>
      <c r="G1602" s="121">
        <v>0</v>
      </c>
      <c r="H1602" s="121">
        <v>0</v>
      </c>
      <c r="I1602" s="119"/>
      <c r="J1602" s="119"/>
      <c r="K1602" s="119"/>
      <c r="L1602" s="119"/>
      <c r="M1602" s="119"/>
      <c r="N1602" s="119"/>
      <c r="O1602" s="119"/>
      <c r="P1602" s="119"/>
      <c r="AF1602" s="27">
        <f t="shared" si="176"/>
        <v>0</v>
      </c>
      <c r="AG1602" s="27">
        <f t="shared" si="177"/>
        <v>0</v>
      </c>
      <c r="AH1602" s="27">
        <f t="shared" si="178"/>
        <v>0</v>
      </c>
      <c r="AI1602" s="27">
        <f t="shared" si="179"/>
        <v>0</v>
      </c>
      <c r="AJ1602" s="27">
        <f t="shared" si="180"/>
        <v>9999</v>
      </c>
      <c r="AK1602" s="27">
        <f t="shared" si="181"/>
        <v>9999</v>
      </c>
      <c r="AL1602" s="27">
        <f t="shared" si="182"/>
        <v>9999</v>
      </c>
      <c r="AM1602" s="27">
        <f t="shared" si="183"/>
        <v>9999</v>
      </c>
    </row>
    <row r="1603" spans="1:39" ht="35.1" customHeight="1">
      <c r="A1603" s="119" t="s">
        <v>2052</v>
      </c>
      <c r="B1603" s="119" t="s">
        <v>6404</v>
      </c>
      <c r="C1603" s="119" t="s">
        <v>560</v>
      </c>
      <c r="D1603" s="119" t="s">
        <v>14</v>
      </c>
      <c r="E1603" s="119" t="s">
        <v>12</v>
      </c>
      <c r="F1603" s="121">
        <v>1</v>
      </c>
      <c r="G1603" s="121">
        <v>0</v>
      </c>
      <c r="H1603" s="121">
        <v>3</v>
      </c>
      <c r="I1603" s="119"/>
      <c r="J1603" s="119" t="s">
        <v>560</v>
      </c>
      <c r="K1603" s="119"/>
      <c r="L1603" s="119" t="s">
        <v>3848</v>
      </c>
      <c r="M1603" s="119" t="s">
        <v>560</v>
      </c>
      <c r="N1603" s="119"/>
      <c r="O1603" s="119"/>
      <c r="P1603" s="119"/>
      <c r="AF1603" s="27">
        <f t="shared" si="176"/>
        <v>0</v>
      </c>
      <c r="AG1603" s="27">
        <f t="shared" si="177"/>
        <v>0</v>
      </c>
      <c r="AH1603" s="27">
        <f t="shared" si="178"/>
        <v>0</v>
      </c>
      <c r="AI1603" s="27">
        <f t="shared" si="179"/>
        <v>0</v>
      </c>
      <c r="AJ1603" s="27">
        <f t="shared" si="180"/>
        <v>9999</v>
      </c>
      <c r="AK1603" s="27">
        <f t="shared" si="181"/>
        <v>9999</v>
      </c>
      <c r="AL1603" s="27">
        <f t="shared" si="182"/>
        <v>9999</v>
      </c>
      <c r="AM1603" s="27">
        <f t="shared" si="183"/>
        <v>9999</v>
      </c>
    </row>
    <row r="1604" spans="1:39" ht="35.1" customHeight="1">
      <c r="A1604" s="119" t="s">
        <v>2052</v>
      </c>
      <c r="B1604" s="119" t="s">
        <v>6405</v>
      </c>
      <c r="C1604" s="119" t="s">
        <v>651</v>
      </c>
      <c r="D1604" s="119" t="s">
        <v>14</v>
      </c>
      <c r="E1604" s="119" t="s">
        <v>12</v>
      </c>
      <c r="F1604" s="121">
        <v>2</v>
      </c>
      <c r="G1604" s="121">
        <v>0</v>
      </c>
      <c r="H1604" s="121">
        <v>3</v>
      </c>
      <c r="I1604" s="119"/>
      <c r="J1604" s="119" t="s">
        <v>651</v>
      </c>
      <c r="K1604" s="119"/>
      <c r="L1604" s="119" t="s">
        <v>3997</v>
      </c>
      <c r="M1604" s="119" t="s">
        <v>651</v>
      </c>
      <c r="N1604" s="119"/>
      <c r="O1604" s="119"/>
      <c r="P1604" s="119"/>
      <c r="AF1604" s="27">
        <f t="shared" si="176"/>
        <v>0</v>
      </c>
      <c r="AG1604" s="27">
        <f t="shared" si="177"/>
        <v>0</v>
      </c>
      <c r="AH1604" s="27">
        <f t="shared" si="178"/>
        <v>0</v>
      </c>
      <c r="AI1604" s="27">
        <f t="shared" si="179"/>
        <v>0</v>
      </c>
      <c r="AJ1604" s="27">
        <f t="shared" si="180"/>
        <v>9999</v>
      </c>
      <c r="AK1604" s="27">
        <f t="shared" si="181"/>
        <v>9999</v>
      </c>
      <c r="AL1604" s="27">
        <f t="shared" si="182"/>
        <v>9999</v>
      </c>
      <c r="AM1604" s="27">
        <f t="shared" si="183"/>
        <v>9999</v>
      </c>
    </row>
    <row r="1605" spans="1:39" ht="35.1" customHeight="1">
      <c r="A1605" s="119" t="s">
        <v>2052</v>
      </c>
      <c r="B1605" s="119" t="s">
        <v>6406</v>
      </c>
      <c r="C1605" s="119" t="s">
        <v>60</v>
      </c>
      <c r="D1605" s="119" t="s">
        <v>14</v>
      </c>
      <c r="E1605" s="119" t="s">
        <v>12</v>
      </c>
      <c r="F1605" s="121">
        <v>3</v>
      </c>
      <c r="G1605" s="121">
        <v>0</v>
      </c>
      <c r="H1605" s="121">
        <v>2</v>
      </c>
      <c r="I1605" s="119"/>
      <c r="J1605" s="119" t="s">
        <v>60</v>
      </c>
      <c r="K1605" s="119"/>
      <c r="L1605" s="119" t="s">
        <v>3854</v>
      </c>
      <c r="M1605" s="119" t="s">
        <v>60</v>
      </c>
      <c r="N1605" s="119"/>
      <c r="O1605" s="119"/>
      <c r="P1605" s="119"/>
      <c r="AF1605" s="27">
        <f t="shared" si="176"/>
        <v>0</v>
      </c>
      <c r="AG1605" s="27">
        <f t="shared" si="177"/>
        <v>0</v>
      </c>
      <c r="AH1605" s="27">
        <f t="shared" si="178"/>
        <v>0</v>
      </c>
      <c r="AI1605" s="27">
        <f t="shared" si="179"/>
        <v>0</v>
      </c>
      <c r="AJ1605" s="27">
        <f t="shared" si="180"/>
        <v>9999</v>
      </c>
      <c r="AK1605" s="27">
        <f t="shared" si="181"/>
        <v>9999</v>
      </c>
      <c r="AL1605" s="27">
        <f t="shared" si="182"/>
        <v>9999</v>
      </c>
      <c r="AM1605" s="27">
        <f t="shared" si="183"/>
        <v>9999</v>
      </c>
    </row>
    <row r="1606" spans="1:39" ht="35.1" customHeight="1">
      <c r="A1606" s="119" t="s">
        <v>2052</v>
      </c>
      <c r="B1606" s="119" t="s">
        <v>6407</v>
      </c>
      <c r="C1606" s="119" t="s">
        <v>562</v>
      </c>
      <c r="D1606" s="119" t="s">
        <v>14</v>
      </c>
      <c r="E1606" s="119" t="s">
        <v>12</v>
      </c>
      <c r="F1606" s="121">
        <v>4</v>
      </c>
      <c r="G1606" s="121">
        <v>0</v>
      </c>
      <c r="H1606" s="121">
        <v>2</v>
      </c>
      <c r="I1606" s="119"/>
      <c r="J1606" s="119" t="s">
        <v>562</v>
      </c>
      <c r="K1606" s="119"/>
      <c r="L1606" s="119" t="s">
        <v>3852</v>
      </c>
      <c r="M1606" s="119" t="s">
        <v>562</v>
      </c>
      <c r="N1606" s="119"/>
      <c r="O1606" s="119"/>
      <c r="P1606" s="119"/>
      <c r="AF1606" s="27">
        <f t="shared" si="176"/>
        <v>0</v>
      </c>
      <c r="AG1606" s="27">
        <f t="shared" si="177"/>
        <v>0</v>
      </c>
      <c r="AH1606" s="27">
        <f t="shared" si="178"/>
        <v>0</v>
      </c>
      <c r="AI1606" s="27">
        <f t="shared" si="179"/>
        <v>0</v>
      </c>
      <c r="AJ1606" s="27">
        <f t="shared" si="180"/>
        <v>9999</v>
      </c>
      <c r="AK1606" s="27">
        <f t="shared" si="181"/>
        <v>9999</v>
      </c>
      <c r="AL1606" s="27">
        <f t="shared" si="182"/>
        <v>9999</v>
      </c>
      <c r="AM1606" s="27">
        <f t="shared" si="183"/>
        <v>9999</v>
      </c>
    </row>
    <row r="1607" spans="1:39" ht="35.1" customHeight="1">
      <c r="A1607" s="119" t="s">
        <v>2052</v>
      </c>
      <c r="B1607" s="119" t="s">
        <v>6408</v>
      </c>
      <c r="C1607" s="119" t="s">
        <v>6409</v>
      </c>
      <c r="D1607" s="119" t="s">
        <v>14</v>
      </c>
      <c r="E1607" s="119" t="s">
        <v>3571</v>
      </c>
      <c r="F1607" s="121">
        <v>5</v>
      </c>
      <c r="G1607" s="121">
        <v>0</v>
      </c>
      <c r="H1607" s="121">
        <v>0</v>
      </c>
      <c r="I1607" s="119"/>
      <c r="J1607" s="119"/>
      <c r="K1607" s="119"/>
      <c r="L1607" s="119"/>
      <c r="M1607" s="119"/>
      <c r="N1607" s="119"/>
      <c r="O1607" s="119"/>
      <c r="P1607" s="119"/>
      <c r="AF1607" s="27">
        <f t="shared" si="176"/>
        <v>0</v>
      </c>
      <c r="AG1607" s="27">
        <f t="shared" si="177"/>
        <v>0</v>
      </c>
      <c r="AH1607" s="27">
        <f t="shared" si="178"/>
        <v>0</v>
      </c>
      <c r="AI1607" s="27">
        <f t="shared" si="179"/>
        <v>0</v>
      </c>
      <c r="AJ1607" s="27">
        <f t="shared" si="180"/>
        <v>9999</v>
      </c>
      <c r="AK1607" s="27">
        <f t="shared" si="181"/>
        <v>9999</v>
      </c>
      <c r="AL1607" s="27">
        <f t="shared" si="182"/>
        <v>9999</v>
      </c>
      <c r="AM1607" s="27">
        <f t="shared" si="183"/>
        <v>9999</v>
      </c>
    </row>
    <row r="1608" spans="1:39" ht="35.1" customHeight="1">
      <c r="A1608" s="119" t="s">
        <v>2062</v>
      </c>
      <c r="B1608" s="119" t="s">
        <v>6410</v>
      </c>
      <c r="C1608" s="119" t="s">
        <v>1075</v>
      </c>
      <c r="D1608" s="119" t="s">
        <v>19</v>
      </c>
      <c r="E1608" s="119" t="s">
        <v>12</v>
      </c>
      <c r="F1608" s="121">
        <v>1</v>
      </c>
      <c r="G1608" s="121">
        <v>3</v>
      </c>
      <c r="H1608" s="121">
        <v>0</v>
      </c>
      <c r="I1608" s="119" t="s">
        <v>1075</v>
      </c>
      <c r="J1608" s="119"/>
      <c r="K1608" s="119" t="s">
        <v>6411</v>
      </c>
      <c r="L1608" s="119"/>
      <c r="M1608" s="119" t="s">
        <v>1075</v>
      </c>
      <c r="N1608" s="119"/>
      <c r="O1608" s="119"/>
      <c r="P1608" s="119"/>
      <c r="AF1608" s="27">
        <f t="shared" si="176"/>
        <v>0</v>
      </c>
      <c r="AG1608" s="27">
        <f t="shared" si="177"/>
        <v>0</v>
      </c>
      <c r="AH1608" s="27">
        <f t="shared" si="178"/>
        <v>0</v>
      </c>
      <c r="AI1608" s="27">
        <f t="shared" si="179"/>
        <v>0</v>
      </c>
      <c r="AJ1608" s="27">
        <f t="shared" si="180"/>
        <v>9999</v>
      </c>
      <c r="AK1608" s="27">
        <f t="shared" si="181"/>
        <v>9999</v>
      </c>
      <c r="AL1608" s="27">
        <f t="shared" si="182"/>
        <v>9999</v>
      </c>
      <c r="AM1608" s="27">
        <f t="shared" si="183"/>
        <v>9999</v>
      </c>
    </row>
    <row r="1609" spans="1:39" ht="35.1" customHeight="1">
      <c r="A1609" s="119" t="s">
        <v>2062</v>
      </c>
      <c r="B1609" s="119" t="s">
        <v>6412</v>
      </c>
      <c r="C1609" s="119" t="s">
        <v>2074</v>
      </c>
      <c r="D1609" s="119" t="s">
        <v>19</v>
      </c>
      <c r="E1609" s="119" t="s">
        <v>12</v>
      </c>
      <c r="F1609" s="121">
        <v>2</v>
      </c>
      <c r="G1609" s="121">
        <v>3</v>
      </c>
      <c r="H1609" s="121">
        <v>0</v>
      </c>
      <c r="I1609" s="119" t="s">
        <v>2074</v>
      </c>
      <c r="J1609" s="119"/>
      <c r="K1609" s="119" t="s">
        <v>6413</v>
      </c>
      <c r="L1609" s="119"/>
      <c r="M1609" s="119" t="s">
        <v>2074</v>
      </c>
      <c r="N1609" s="119" t="s">
        <v>877</v>
      </c>
      <c r="O1609" s="119" t="s">
        <v>6414</v>
      </c>
      <c r="P1609" s="119"/>
      <c r="AF1609" s="27">
        <f t="shared" si="176"/>
        <v>0</v>
      </c>
      <c r="AG1609" s="27">
        <f t="shared" si="177"/>
        <v>0</v>
      </c>
      <c r="AH1609" s="27">
        <f t="shared" si="178"/>
        <v>0</v>
      </c>
      <c r="AI1609" s="27">
        <f t="shared" si="179"/>
        <v>0</v>
      </c>
      <c r="AJ1609" s="27">
        <f t="shared" si="180"/>
        <v>9999</v>
      </c>
      <c r="AK1609" s="27">
        <f t="shared" si="181"/>
        <v>9999</v>
      </c>
      <c r="AL1609" s="27">
        <f t="shared" si="182"/>
        <v>9999</v>
      </c>
      <c r="AM1609" s="27">
        <f t="shared" si="183"/>
        <v>9999</v>
      </c>
    </row>
    <row r="1610" spans="1:39" ht="35.1" customHeight="1">
      <c r="A1610" s="119" t="s">
        <v>2062</v>
      </c>
      <c r="B1610" s="119" t="s">
        <v>6415</v>
      </c>
      <c r="C1610" s="119" t="s">
        <v>1062</v>
      </c>
      <c r="D1610" s="119" t="s">
        <v>19</v>
      </c>
      <c r="E1610" s="119" t="s">
        <v>12</v>
      </c>
      <c r="F1610" s="121">
        <v>3</v>
      </c>
      <c r="G1610" s="121">
        <v>2</v>
      </c>
      <c r="H1610" s="121">
        <v>0</v>
      </c>
      <c r="I1610" s="119" t="s">
        <v>1062</v>
      </c>
      <c r="J1610" s="119"/>
      <c r="K1610" s="119" t="s">
        <v>4668</v>
      </c>
      <c r="L1610" s="119"/>
      <c r="M1610" s="119" t="s">
        <v>1062</v>
      </c>
      <c r="N1610" s="119"/>
      <c r="O1610" s="119"/>
      <c r="P1610" s="119"/>
      <c r="AF1610" s="27">
        <f t="shared" si="176"/>
        <v>0</v>
      </c>
      <c r="AG1610" s="27">
        <f t="shared" si="177"/>
        <v>0</v>
      </c>
      <c r="AH1610" s="27">
        <f t="shared" si="178"/>
        <v>0</v>
      </c>
      <c r="AI1610" s="27">
        <f t="shared" si="179"/>
        <v>0</v>
      </c>
      <c r="AJ1610" s="27">
        <f t="shared" si="180"/>
        <v>9999</v>
      </c>
      <c r="AK1610" s="27">
        <f t="shared" si="181"/>
        <v>9999</v>
      </c>
      <c r="AL1610" s="27">
        <f t="shared" si="182"/>
        <v>9999</v>
      </c>
      <c r="AM1610" s="27">
        <f t="shared" si="183"/>
        <v>9999</v>
      </c>
    </row>
    <row r="1611" spans="1:39" ht="35.1" customHeight="1">
      <c r="A1611" s="119" t="s">
        <v>2062</v>
      </c>
      <c r="B1611" s="119" t="s">
        <v>6416</v>
      </c>
      <c r="C1611" s="119" t="s">
        <v>2588</v>
      </c>
      <c r="D1611" s="119" t="s">
        <v>19</v>
      </c>
      <c r="E1611" s="119" t="s">
        <v>12</v>
      </c>
      <c r="F1611" s="121">
        <v>4</v>
      </c>
      <c r="G1611" s="121">
        <v>2</v>
      </c>
      <c r="H1611" s="121">
        <v>0</v>
      </c>
      <c r="I1611" s="119" t="s">
        <v>2588</v>
      </c>
      <c r="J1611" s="119"/>
      <c r="K1611" s="119" t="s">
        <v>6417</v>
      </c>
      <c r="L1611" s="119"/>
      <c r="M1611" s="119" t="s">
        <v>2588</v>
      </c>
      <c r="N1611" s="119"/>
      <c r="O1611" s="119"/>
      <c r="P1611" s="119"/>
      <c r="AF1611" s="27">
        <f t="shared" si="176"/>
        <v>0</v>
      </c>
      <c r="AG1611" s="27">
        <f t="shared" si="177"/>
        <v>0</v>
      </c>
      <c r="AH1611" s="27">
        <f t="shared" si="178"/>
        <v>0</v>
      </c>
      <c r="AI1611" s="27">
        <f t="shared" si="179"/>
        <v>0</v>
      </c>
      <c r="AJ1611" s="27">
        <f t="shared" si="180"/>
        <v>9999</v>
      </c>
      <c r="AK1611" s="27">
        <f t="shared" si="181"/>
        <v>9999</v>
      </c>
      <c r="AL1611" s="27">
        <f t="shared" si="182"/>
        <v>9999</v>
      </c>
      <c r="AM1611" s="27">
        <f t="shared" si="183"/>
        <v>9999</v>
      </c>
    </row>
    <row r="1612" spans="1:39" ht="35.1" customHeight="1">
      <c r="A1612" s="119" t="s">
        <v>2062</v>
      </c>
      <c r="B1612" s="119" t="s">
        <v>6418</v>
      </c>
      <c r="C1612" s="119" t="s">
        <v>6419</v>
      </c>
      <c r="D1612" s="119" t="s">
        <v>19</v>
      </c>
      <c r="E1612" s="119" t="s">
        <v>3571</v>
      </c>
      <c r="F1612" s="121">
        <v>5</v>
      </c>
      <c r="G1612" s="121">
        <v>0</v>
      </c>
      <c r="H1612" s="121">
        <v>0</v>
      </c>
      <c r="I1612" s="119"/>
      <c r="J1612" s="119"/>
      <c r="K1612" s="119"/>
      <c r="L1612" s="119"/>
      <c r="M1612" s="119"/>
      <c r="N1612" s="119"/>
      <c r="O1612" s="119"/>
      <c r="P1612" s="119"/>
      <c r="AF1612" s="27">
        <f t="shared" si="176"/>
        <v>0</v>
      </c>
      <c r="AG1612" s="27">
        <f t="shared" si="177"/>
        <v>0</v>
      </c>
      <c r="AH1612" s="27">
        <f t="shared" si="178"/>
        <v>0</v>
      </c>
      <c r="AI1612" s="27">
        <f t="shared" si="179"/>
        <v>0</v>
      </c>
      <c r="AJ1612" s="27">
        <f t="shared" si="180"/>
        <v>9999</v>
      </c>
      <c r="AK1612" s="27">
        <f t="shared" si="181"/>
        <v>9999</v>
      </c>
      <c r="AL1612" s="27">
        <f t="shared" si="182"/>
        <v>9999</v>
      </c>
      <c r="AM1612" s="27">
        <f t="shared" si="183"/>
        <v>9999</v>
      </c>
    </row>
    <row r="1613" spans="1:39" ht="35.1" customHeight="1">
      <c r="A1613" s="119" t="s">
        <v>2062</v>
      </c>
      <c r="B1613" s="119" t="s">
        <v>6420</v>
      </c>
      <c r="C1613" s="119" t="s">
        <v>2071</v>
      </c>
      <c r="D1613" s="119" t="s">
        <v>14</v>
      </c>
      <c r="E1613" s="119" t="s">
        <v>12</v>
      </c>
      <c r="F1613" s="121">
        <v>1</v>
      </c>
      <c r="G1613" s="121">
        <v>0</v>
      </c>
      <c r="H1613" s="121">
        <v>3</v>
      </c>
      <c r="I1613" s="119"/>
      <c r="J1613" s="119" t="s">
        <v>2071</v>
      </c>
      <c r="K1613" s="119"/>
      <c r="L1613" s="119" t="s">
        <v>6421</v>
      </c>
      <c r="M1613" s="119" t="s">
        <v>2071</v>
      </c>
      <c r="N1613" s="119" t="s">
        <v>2589</v>
      </c>
      <c r="O1613" s="119" t="s">
        <v>2587</v>
      </c>
      <c r="P1613" s="119"/>
      <c r="AF1613" s="27">
        <f t="shared" si="176"/>
        <v>0</v>
      </c>
      <c r="AG1613" s="27">
        <f t="shared" si="177"/>
        <v>0</v>
      </c>
      <c r="AH1613" s="27">
        <f t="shared" si="178"/>
        <v>0</v>
      </c>
      <c r="AI1613" s="27">
        <f t="shared" si="179"/>
        <v>0</v>
      </c>
      <c r="AJ1613" s="27">
        <f t="shared" si="180"/>
        <v>9999</v>
      </c>
      <c r="AK1613" s="27">
        <f t="shared" si="181"/>
        <v>9999</v>
      </c>
      <c r="AL1613" s="27">
        <f t="shared" si="182"/>
        <v>9999</v>
      </c>
      <c r="AM1613" s="27">
        <f t="shared" si="183"/>
        <v>9999</v>
      </c>
    </row>
    <row r="1614" spans="1:39" ht="35.1" customHeight="1">
      <c r="A1614" s="119" t="s">
        <v>2062</v>
      </c>
      <c r="B1614" s="119" t="s">
        <v>6422</v>
      </c>
      <c r="C1614" s="119" t="s">
        <v>1132</v>
      </c>
      <c r="D1614" s="119" t="s">
        <v>14</v>
      </c>
      <c r="E1614" s="119" t="s">
        <v>12</v>
      </c>
      <c r="F1614" s="121">
        <v>2</v>
      </c>
      <c r="G1614" s="121">
        <v>0</v>
      </c>
      <c r="H1614" s="121">
        <v>3</v>
      </c>
      <c r="I1614" s="119"/>
      <c r="J1614" s="119" t="s">
        <v>1132</v>
      </c>
      <c r="K1614" s="119"/>
      <c r="L1614" s="119" t="s">
        <v>4808</v>
      </c>
      <c r="M1614" s="119" t="s">
        <v>1132</v>
      </c>
      <c r="N1614" s="119"/>
      <c r="O1614" s="119"/>
      <c r="P1614" s="119"/>
      <c r="AF1614" s="27">
        <f t="shared" si="176"/>
        <v>0</v>
      </c>
      <c r="AG1614" s="27">
        <f t="shared" si="177"/>
        <v>0</v>
      </c>
      <c r="AH1614" s="27">
        <f t="shared" si="178"/>
        <v>0</v>
      </c>
      <c r="AI1614" s="27">
        <f t="shared" si="179"/>
        <v>0</v>
      </c>
      <c r="AJ1614" s="27">
        <f t="shared" si="180"/>
        <v>9999</v>
      </c>
      <c r="AK1614" s="27">
        <f t="shared" si="181"/>
        <v>9999</v>
      </c>
      <c r="AL1614" s="27">
        <f t="shared" si="182"/>
        <v>9999</v>
      </c>
      <c r="AM1614" s="27">
        <f t="shared" si="183"/>
        <v>9999</v>
      </c>
    </row>
    <row r="1615" spans="1:39" ht="35.1" customHeight="1">
      <c r="A1615" s="119" t="s">
        <v>2062</v>
      </c>
      <c r="B1615" s="119" t="s">
        <v>6423</v>
      </c>
      <c r="C1615" s="119" t="s">
        <v>2072</v>
      </c>
      <c r="D1615" s="119" t="s">
        <v>14</v>
      </c>
      <c r="E1615" s="119" t="s">
        <v>12</v>
      </c>
      <c r="F1615" s="121">
        <v>3</v>
      </c>
      <c r="G1615" s="121">
        <v>0</v>
      </c>
      <c r="H1615" s="121">
        <v>2</v>
      </c>
      <c r="I1615" s="119"/>
      <c r="J1615" s="119" t="s">
        <v>2072</v>
      </c>
      <c r="K1615" s="119"/>
      <c r="L1615" s="119" t="s">
        <v>6424</v>
      </c>
      <c r="M1615" s="119" t="s">
        <v>2072</v>
      </c>
      <c r="N1615" s="119"/>
      <c r="O1615" s="119"/>
      <c r="P1615" s="119"/>
      <c r="AF1615" s="27">
        <f t="shared" si="176"/>
        <v>0</v>
      </c>
      <c r="AG1615" s="27">
        <f t="shared" si="177"/>
        <v>0</v>
      </c>
      <c r="AH1615" s="27">
        <f t="shared" si="178"/>
        <v>0</v>
      </c>
      <c r="AI1615" s="27">
        <f t="shared" si="179"/>
        <v>0</v>
      </c>
      <c r="AJ1615" s="27">
        <f t="shared" si="180"/>
        <v>9999</v>
      </c>
      <c r="AK1615" s="27">
        <f t="shared" si="181"/>
        <v>9999</v>
      </c>
      <c r="AL1615" s="27">
        <f t="shared" si="182"/>
        <v>9999</v>
      </c>
      <c r="AM1615" s="27">
        <f t="shared" si="183"/>
        <v>9999</v>
      </c>
    </row>
    <row r="1616" spans="1:39" ht="35.1" customHeight="1">
      <c r="A1616" s="119" t="s">
        <v>2062</v>
      </c>
      <c r="B1616" s="119" t="s">
        <v>6425</v>
      </c>
      <c r="C1616" s="119" t="s">
        <v>2073</v>
      </c>
      <c r="D1616" s="119" t="s">
        <v>14</v>
      </c>
      <c r="E1616" s="119" t="s">
        <v>12</v>
      </c>
      <c r="F1616" s="121">
        <v>4</v>
      </c>
      <c r="G1616" s="121">
        <v>0</v>
      </c>
      <c r="H1616" s="121">
        <v>2</v>
      </c>
      <c r="I1616" s="119"/>
      <c r="J1616" s="119" t="s">
        <v>2073</v>
      </c>
      <c r="K1616" s="119"/>
      <c r="L1616" s="119" t="s">
        <v>6426</v>
      </c>
      <c r="M1616" s="119" t="s">
        <v>2073</v>
      </c>
      <c r="N1616" s="119"/>
      <c r="O1616" s="119"/>
      <c r="P1616" s="119"/>
      <c r="AF1616" s="27">
        <f t="shared" si="176"/>
        <v>0</v>
      </c>
      <c r="AG1616" s="27">
        <f t="shared" si="177"/>
        <v>0</v>
      </c>
      <c r="AH1616" s="27">
        <f t="shared" si="178"/>
        <v>0</v>
      </c>
      <c r="AI1616" s="27">
        <f t="shared" si="179"/>
        <v>0</v>
      </c>
      <c r="AJ1616" s="27">
        <f t="shared" si="180"/>
        <v>9999</v>
      </c>
      <c r="AK1616" s="27">
        <f t="shared" si="181"/>
        <v>9999</v>
      </c>
      <c r="AL1616" s="27">
        <f t="shared" si="182"/>
        <v>9999</v>
      </c>
      <c r="AM1616" s="27">
        <f t="shared" si="183"/>
        <v>9999</v>
      </c>
    </row>
    <row r="1617" spans="1:39" ht="35.1" customHeight="1">
      <c r="A1617" s="119" t="s">
        <v>2062</v>
      </c>
      <c r="B1617" s="119" t="s">
        <v>6427</v>
      </c>
      <c r="C1617" s="119" t="s">
        <v>6428</v>
      </c>
      <c r="D1617" s="119" t="s">
        <v>14</v>
      </c>
      <c r="E1617" s="119" t="s">
        <v>3571</v>
      </c>
      <c r="F1617" s="121">
        <v>5</v>
      </c>
      <c r="G1617" s="121">
        <v>0</v>
      </c>
      <c r="H1617" s="121">
        <v>0</v>
      </c>
      <c r="I1617" s="119"/>
      <c r="J1617" s="119"/>
      <c r="K1617" s="119"/>
      <c r="L1617" s="119"/>
      <c r="M1617" s="119"/>
      <c r="N1617" s="119"/>
      <c r="O1617" s="119"/>
      <c r="P1617" s="119"/>
      <c r="AF1617" s="27">
        <f t="shared" si="176"/>
        <v>0</v>
      </c>
      <c r="AG1617" s="27">
        <f t="shared" si="177"/>
        <v>0</v>
      </c>
      <c r="AH1617" s="27">
        <f t="shared" si="178"/>
        <v>0</v>
      </c>
      <c r="AI1617" s="27">
        <f t="shared" si="179"/>
        <v>0</v>
      </c>
      <c r="AJ1617" s="27">
        <f t="shared" si="180"/>
        <v>9999</v>
      </c>
      <c r="AK1617" s="27">
        <f t="shared" si="181"/>
        <v>9999</v>
      </c>
      <c r="AL1617" s="27">
        <f t="shared" si="182"/>
        <v>9999</v>
      </c>
      <c r="AM1617" s="27">
        <f t="shared" si="183"/>
        <v>9999</v>
      </c>
    </row>
    <row r="1618" spans="1:39" ht="35.1" customHeight="1">
      <c r="A1618" s="119" t="s">
        <v>2075</v>
      </c>
      <c r="B1618" s="119" t="s">
        <v>6429</v>
      </c>
      <c r="C1618" s="119" t="s">
        <v>852</v>
      </c>
      <c r="D1618" s="119" t="s">
        <v>19</v>
      </c>
      <c r="E1618" s="119" t="s">
        <v>12</v>
      </c>
      <c r="F1618" s="121">
        <v>1</v>
      </c>
      <c r="G1618" s="121">
        <v>3</v>
      </c>
      <c r="H1618" s="121">
        <v>0</v>
      </c>
      <c r="I1618" s="119" t="s">
        <v>852</v>
      </c>
      <c r="J1618" s="119"/>
      <c r="K1618" s="119" t="s">
        <v>5249</v>
      </c>
      <c r="L1618" s="119"/>
      <c r="M1618" s="119" t="s">
        <v>852</v>
      </c>
      <c r="N1618" s="119"/>
      <c r="O1618" s="119"/>
      <c r="P1618" s="119"/>
      <c r="AF1618" s="27">
        <f t="shared" si="176"/>
        <v>0</v>
      </c>
      <c r="AG1618" s="27">
        <f t="shared" si="177"/>
        <v>0</v>
      </c>
      <c r="AH1618" s="27">
        <f t="shared" si="178"/>
        <v>0</v>
      </c>
      <c r="AI1618" s="27">
        <f t="shared" si="179"/>
        <v>0</v>
      </c>
      <c r="AJ1618" s="27">
        <f t="shared" si="180"/>
        <v>9999</v>
      </c>
      <c r="AK1618" s="27">
        <f t="shared" si="181"/>
        <v>9999</v>
      </c>
      <c r="AL1618" s="27">
        <f t="shared" si="182"/>
        <v>9999</v>
      </c>
      <c r="AM1618" s="27">
        <f t="shared" si="183"/>
        <v>9999</v>
      </c>
    </row>
    <row r="1619" spans="1:39" ht="35.1" customHeight="1">
      <c r="A1619" s="119" t="s">
        <v>2075</v>
      </c>
      <c r="B1619" s="119" t="s">
        <v>6430</v>
      </c>
      <c r="C1619" s="119" t="s">
        <v>2084</v>
      </c>
      <c r="D1619" s="119" t="s">
        <v>19</v>
      </c>
      <c r="E1619" s="119" t="s">
        <v>12</v>
      </c>
      <c r="F1619" s="121">
        <v>2</v>
      </c>
      <c r="G1619" s="121">
        <v>3</v>
      </c>
      <c r="H1619" s="121">
        <v>0</v>
      </c>
      <c r="I1619" s="119" t="s">
        <v>2084</v>
      </c>
      <c r="J1619" s="119"/>
      <c r="K1619" s="119" t="s">
        <v>6431</v>
      </c>
      <c r="L1619" s="119"/>
      <c r="M1619" s="119" t="s">
        <v>2084</v>
      </c>
      <c r="N1619" s="119" t="s">
        <v>5745</v>
      </c>
      <c r="O1619" s="119"/>
      <c r="P1619" s="119"/>
      <c r="AF1619" s="27">
        <f t="shared" si="176"/>
        <v>0</v>
      </c>
      <c r="AG1619" s="27">
        <f t="shared" si="177"/>
        <v>0</v>
      </c>
      <c r="AH1619" s="27">
        <f t="shared" si="178"/>
        <v>0</v>
      </c>
      <c r="AI1619" s="27">
        <f t="shared" si="179"/>
        <v>0</v>
      </c>
      <c r="AJ1619" s="27">
        <f t="shared" si="180"/>
        <v>9999</v>
      </c>
      <c r="AK1619" s="27">
        <f t="shared" si="181"/>
        <v>9999</v>
      </c>
      <c r="AL1619" s="27">
        <f t="shared" si="182"/>
        <v>9999</v>
      </c>
      <c r="AM1619" s="27">
        <f t="shared" si="183"/>
        <v>9999</v>
      </c>
    </row>
    <row r="1620" spans="1:39" ht="35.1" customHeight="1">
      <c r="A1620" s="119" t="s">
        <v>2075</v>
      </c>
      <c r="B1620" s="119" t="s">
        <v>6432</v>
      </c>
      <c r="C1620" s="119" t="s">
        <v>6433</v>
      </c>
      <c r="D1620" s="119" t="s">
        <v>19</v>
      </c>
      <c r="E1620" s="119" t="s">
        <v>12</v>
      </c>
      <c r="F1620" s="121">
        <v>3</v>
      </c>
      <c r="G1620" s="121">
        <v>2</v>
      </c>
      <c r="H1620" s="121">
        <v>0</v>
      </c>
      <c r="I1620" s="119" t="s">
        <v>6433</v>
      </c>
      <c r="J1620" s="119"/>
      <c r="K1620" s="119" t="s">
        <v>6434</v>
      </c>
      <c r="L1620" s="119"/>
      <c r="M1620" s="119" t="s">
        <v>6433</v>
      </c>
      <c r="N1620" s="119" t="s">
        <v>6435</v>
      </c>
      <c r="O1620" s="119" t="s">
        <v>853</v>
      </c>
      <c r="P1620" s="119"/>
      <c r="AF1620" s="27">
        <f t="shared" si="176"/>
        <v>0</v>
      </c>
      <c r="AG1620" s="27">
        <f t="shared" si="177"/>
        <v>0</v>
      </c>
      <c r="AH1620" s="27">
        <f t="shared" si="178"/>
        <v>0</v>
      </c>
      <c r="AI1620" s="27">
        <f t="shared" si="179"/>
        <v>0</v>
      </c>
      <c r="AJ1620" s="27">
        <f t="shared" si="180"/>
        <v>9999</v>
      </c>
      <c r="AK1620" s="27">
        <f t="shared" si="181"/>
        <v>9999</v>
      </c>
      <c r="AL1620" s="27">
        <f t="shared" si="182"/>
        <v>9999</v>
      </c>
      <c r="AM1620" s="27">
        <f t="shared" si="183"/>
        <v>9999</v>
      </c>
    </row>
    <row r="1621" spans="1:39" ht="35.1" customHeight="1">
      <c r="A1621" s="119" t="s">
        <v>2075</v>
      </c>
      <c r="B1621" s="119" t="s">
        <v>6436</v>
      </c>
      <c r="C1621" s="119" t="s">
        <v>6437</v>
      </c>
      <c r="D1621" s="119" t="s">
        <v>19</v>
      </c>
      <c r="E1621" s="119" t="s">
        <v>12</v>
      </c>
      <c r="F1621" s="121">
        <v>4</v>
      </c>
      <c r="G1621" s="121">
        <v>2</v>
      </c>
      <c r="H1621" s="121">
        <v>0</v>
      </c>
      <c r="I1621" s="119" t="s">
        <v>6437</v>
      </c>
      <c r="J1621" s="119"/>
      <c r="K1621" s="119" t="s">
        <v>6438</v>
      </c>
      <c r="L1621" s="119"/>
      <c r="M1621" s="119" t="s">
        <v>6437</v>
      </c>
      <c r="N1621" s="119" t="s">
        <v>6439</v>
      </c>
      <c r="O1621" s="119" t="s">
        <v>1077</v>
      </c>
      <c r="P1621" s="119"/>
      <c r="AF1621" s="27">
        <f t="shared" si="176"/>
        <v>0</v>
      </c>
      <c r="AG1621" s="27">
        <f t="shared" si="177"/>
        <v>0</v>
      </c>
      <c r="AH1621" s="27">
        <f t="shared" si="178"/>
        <v>0</v>
      </c>
      <c r="AI1621" s="27">
        <f t="shared" si="179"/>
        <v>0</v>
      </c>
      <c r="AJ1621" s="27">
        <f t="shared" si="180"/>
        <v>9999</v>
      </c>
      <c r="AK1621" s="27">
        <f t="shared" si="181"/>
        <v>9999</v>
      </c>
      <c r="AL1621" s="27">
        <f t="shared" si="182"/>
        <v>9999</v>
      </c>
      <c r="AM1621" s="27">
        <f t="shared" si="183"/>
        <v>9999</v>
      </c>
    </row>
    <row r="1622" spans="1:39" ht="35.1" customHeight="1">
      <c r="A1622" s="119" t="s">
        <v>2075</v>
      </c>
      <c r="B1622" s="119" t="s">
        <v>6440</v>
      </c>
      <c r="C1622" s="119" t="s">
        <v>6441</v>
      </c>
      <c r="D1622" s="119" t="s">
        <v>19</v>
      </c>
      <c r="E1622" s="119" t="s">
        <v>3571</v>
      </c>
      <c r="F1622" s="121">
        <v>5</v>
      </c>
      <c r="G1622" s="121">
        <v>0</v>
      </c>
      <c r="H1622" s="121">
        <v>0</v>
      </c>
      <c r="I1622" s="119"/>
      <c r="J1622" s="119"/>
      <c r="K1622" s="119"/>
      <c r="L1622" s="119"/>
      <c r="M1622" s="119"/>
      <c r="N1622" s="119"/>
      <c r="O1622" s="119"/>
      <c r="P1622" s="119"/>
      <c r="AF1622" s="27">
        <f t="shared" si="176"/>
        <v>0</v>
      </c>
      <c r="AG1622" s="27">
        <f t="shared" si="177"/>
        <v>0</v>
      </c>
      <c r="AH1622" s="27">
        <f t="shared" si="178"/>
        <v>0</v>
      </c>
      <c r="AI1622" s="27">
        <f t="shared" si="179"/>
        <v>0</v>
      </c>
      <c r="AJ1622" s="27">
        <f t="shared" si="180"/>
        <v>9999</v>
      </c>
      <c r="AK1622" s="27">
        <f t="shared" si="181"/>
        <v>9999</v>
      </c>
      <c r="AL1622" s="27">
        <f t="shared" si="182"/>
        <v>9999</v>
      </c>
      <c r="AM1622" s="27">
        <f t="shared" si="183"/>
        <v>9999</v>
      </c>
    </row>
    <row r="1623" spans="1:39" ht="35.1" customHeight="1">
      <c r="A1623" s="119" t="s">
        <v>2075</v>
      </c>
      <c r="B1623" s="119" t="s">
        <v>6442</v>
      </c>
      <c r="C1623" s="119" t="s">
        <v>792</v>
      </c>
      <c r="D1623" s="119" t="s">
        <v>14</v>
      </c>
      <c r="E1623" s="119" t="s">
        <v>12</v>
      </c>
      <c r="F1623" s="121">
        <v>1</v>
      </c>
      <c r="G1623" s="121">
        <v>0</v>
      </c>
      <c r="H1623" s="121">
        <v>3</v>
      </c>
      <c r="I1623" s="119"/>
      <c r="J1623" s="119" t="s">
        <v>792</v>
      </c>
      <c r="K1623" s="119"/>
      <c r="L1623" s="119" t="s">
        <v>6443</v>
      </c>
      <c r="M1623" s="119" t="s">
        <v>792</v>
      </c>
      <c r="N1623" s="119" t="s">
        <v>4220</v>
      </c>
      <c r="O1623" s="119"/>
      <c r="P1623" s="119"/>
      <c r="AF1623" s="27">
        <f t="shared" si="176"/>
        <v>0</v>
      </c>
      <c r="AG1623" s="27">
        <f t="shared" si="177"/>
        <v>0</v>
      </c>
      <c r="AH1623" s="27">
        <f t="shared" si="178"/>
        <v>0</v>
      </c>
      <c r="AI1623" s="27">
        <f t="shared" si="179"/>
        <v>0</v>
      </c>
      <c r="AJ1623" s="27">
        <f t="shared" si="180"/>
        <v>9999</v>
      </c>
      <c r="AK1623" s="27">
        <f t="shared" si="181"/>
        <v>9999</v>
      </c>
      <c r="AL1623" s="27">
        <f t="shared" si="182"/>
        <v>9999</v>
      </c>
      <c r="AM1623" s="27">
        <f t="shared" si="183"/>
        <v>9999</v>
      </c>
    </row>
    <row r="1624" spans="1:39" ht="35.1" customHeight="1">
      <c r="A1624" s="119" t="s">
        <v>2075</v>
      </c>
      <c r="B1624" s="119" t="s">
        <v>6444</v>
      </c>
      <c r="C1624" s="119" t="s">
        <v>393</v>
      </c>
      <c r="D1624" s="119" t="s">
        <v>14</v>
      </c>
      <c r="E1624" s="119" t="s">
        <v>12</v>
      </c>
      <c r="F1624" s="121">
        <v>2</v>
      </c>
      <c r="G1624" s="121">
        <v>0</v>
      </c>
      <c r="H1624" s="121">
        <v>3</v>
      </c>
      <c r="I1624" s="119"/>
      <c r="J1624" s="119" t="s">
        <v>393</v>
      </c>
      <c r="K1624" s="119"/>
      <c r="L1624" s="119" t="s">
        <v>3568</v>
      </c>
      <c r="M1624" s="119" t="s">
        <v>393</v>
      </c>
      <c r="N1624" s="119"/>
      <c r="O1624" s="119"/>
      <c r="P1624" s="119"/>
      <c r="AF1624" s="27">
        <f t="shared" si="176"/>
        <v>0</v>
      </c>
      <c r="AG1624" s="27">
        <f t="shared" si="177"/>
        <v>0</v>
      </c>
      <c r="AH1624" s="27">
        <f t="shared" si="178"/>
        <v>0</v>
      </c>
      <c r="AI1624" s="27">
        <f t="shared" si="179"/>
        <v>0</v>
      </c>
      <c r="AJ1624" s="27">
        <f t="shared" si="180"/>
        <v>9999</v>
      </c>
      <c r="AK1624" s="27">
        <f t="shared" si="181"/>
        <v>9999</v>
      </c>
      <c r="AL1624" s="27">
        <f t="shared" si="182"/>
        <v>9999</v>
      </c>
      <c r="AM1624" s="27">
        <f t="shared" si="183"/>
        <v>9999</v>
      </c>
    </row>
    <row r="1625" spans="1:39" ht="35.1" customHeight="1">
      <c r="A1625" s="119" t="s">
        <v>2075</v>
      </c>
      <c r="B1625" s="119" t="s">
        <v>6445</v>
      </c>
      <c r="C1625" s="119" t="s">
        <v>402</v>
      </c>
      <c r="D1625" s="119" t="s">
        <v>14</v>
      </c>
      <c r="E1625" s="119" t="s">
        <v>12</v>
      </c>
      <c r="F1625" s="121">
        <v>3</v>
      </c>
      <c r="G1625" s="121">
        <v>0</v>
      </c>
      <c r="H1625" s="121">
        <v>2</v>
      </c>
      <c r="I1625" s="119"/>
      <c r="J1625" s="119" t="s">
        <v>402</v>
      </c>
      <c r="K1625" s="119"/>
      <c r="L1625" s="119" t="s">
        <v>3586</v>
      </c>
      <c r="M1625" s="119" t="s">
        <v>402</v>
      </c>
      <c r="N1625" s="119"/>
      <c r="O1625" s="119"/>
      <c r="P1625" s="119"/>
      <c r="AF1625" s="27">
        <f t="shared" si="176"/>
        <v>0</v>
      </c>
      <c r="AG1625" s="27">
        <f t="shared" si="177"/>
        <v>0</v>
      </c>
      <c r="AH1625" s="27">
        <f t="shared" si="178"/>
        <v>0</v>
      </c>
      <c r="AI1625" s="27">
        <f t="shared" si="179"/>
        <v>0</v>
      </c>
      <c r="AJ1625" s="27">
        <f t="shared" si="180"/>
        <v>9999</v>
      </c>
      <c r="AK1625" s="27">
        <f t="shared" si="181"/>
        <v>9999</v>
      </c>
      <c r="AL1625" s="27">
        <f t="shared" si="182"/>
        <v>9999</v>
      </c>
      <c r="AM1625" s="27">
        <f t="shared" si="183"/>
        <v>9999</v>
      </c>
    </row>
    <row r="1626" spans="1:39" ht="35.1" customHeight="1">
      <c r="A1626" s="119" t="s">
        <v>2075</v>
      </c>
      <c r="B1626" s="119" t="s">
        <v>6446</v>
      </c>
      <c r="C1626" s="119" t="s">
        <v>1061</v>
      </c>
      <c r="D1626" s="119" t="s">
        <v>14</v>
      </c>
      <c r="E1626" s="119" t="s">
        <v>12</v>
      </c>
      <c r="F1626" s="121">
        <v>4</v>
      </c>
      <c r="G1626" s="121">
        <v>0</v>
      </c>
      <c r="H1626" s="121">
        <v>2</v>
      </c>
      <c r="I1626" s="119"/>
      <c r="J1626" s="119" t="s">
        <v>1061</v>
      </c>
      <c r="K1626" s="119"/>
      <c r="L1626" s="119" t="s">
        <v>4686</v>
      </c>
      <c r="M1626" s="119" t="s">
        <v>1061</v>
      </c>
      <c r="N1626" s="119" t="s">
        <v>4687</v>
      </c>
      <c r="O1626" s="119"/>
      <c r="P1626" s="119"/>
      <c r="AF1626" s="27">
        <f t="shared" si="176"/>
        <v>0</v>
      </c>
      <c r="AG1626" s="27">
        <f t="shared" si="177"/>
        <v>0</v>
      </c>
      <c r="AH1626" s="27">
        <f t="shared" si="178"/>
        <v>0</v>
      </c>
      <c r="AI1626" s="27">
        <f t="shared" si="179"/>
        <v>0</v>
      </c>
      <c r="AJ1626" s="27">
        <f t="shared" si="180"/>
        <v>9999</v>
      </c>
      <c r="AK1626" s="27">
        <f t="shared" si="181"/>
        <v>9999</v>
      </c>
      <c r="AL1626" s="27">
        <f t="shared" si="182"/>
        <v>9999</v>
      </c>
      <c r="AM1626" s="27">
        <f t="shared" si="183"/>
        <v>9999</v>
      </c>
    </row>
    <row r="1627" spans="1:39" ht="35.1" customHeight="1">
      <c r="A1627" s="119" t="s">
        <v>2075</v>
      </c>
      <c r="B1627" s="119" t="s">
        <v>6447</v>
      </c>
      <c r="C1627" s="119" t="s">
        <v>6448</v>
      </c>
      <c r="D1627" s="119" t="s">
        <v>14</v>
      </c>
      <c r="E1627" s="119" t="s">
        <v>3571</v>
      </c>
      <c r="F1627" s="121">
        <v>5</v>
      </c>
      <c r="G1627" s="121">
        <v>0</v>
      </c>
      <c r="H1627" s="121">
        <v>0</v>
      </c>
      <c r="I1627" s="119"/>
      <c r="J1627" s="119"/>
      <c r="K1627" s="119"/>
      <c r="L1627" s="119"/>
      <c r="M1627" s="119"/>
      <c r="N1627" s="119"/>
      <c r="O1627" s="119"/>
      <c r="P1627" s="119"/>
      <c r="AF1627" s="27">
        <f t="shared" si="176"/>
        <v>0</v>
      </c>
      <c r="AG1627" s="27">
        <f t="shared" si="177"/>
        <v>0</v>
      </c>
      <c r="AH1627" s="27">
        <f t="shared" si="178"/>
        <v>0</v>
      </c>
      <c r="AI1627" s="27">
        <f t="shared" si="179"/>
        <v>0</v>
      </c>
      <c r="AJ1627" s="27">
        <f t="shared" si="180"/>
        <v>9999</v>
      </c>
      <c r="AK1627" s="27">
        <f t="shared" si="181"/>
        <v>9999</v>
      </c>
      <c r="AL1627" s="27">
        <f t="shared" si="182"/>
        <v>9999</v>
      </c>
      <c r="AM1627" s="27">
        <f t="shared" si="183"/>
        <v>9999</v>
      </c>
    </row>
    <row r="1628" spans="1:39" ht="35.1" customHeight="1">
      <c r="A1628" s="119" t="s">
        <v>2085</v>
      </c>
      <c r="B1628" s="119" t="s">
        <v>6449</v>
      </c>
      <c r="C1628" s="119" t="s">
        <v>2094</v>
      </c>
      <c r="D1628" s="119" t="s">
        <v>19</v>
      </c>
      <c r="E1628" s="119" t="s">
        <v>12</v>
      </c>
      <c r="F1628" s="121">
        <v>1</v>
      </c>
      <c r="G1628" s="121">
        <v>3</v>
      </c>
      <c r="H1628" s="121">
        <v>0</v>
      </c>
      <c r="I1628" s="119" t="s">
        <v>2094</v>
      </c>
      <c r="J1628" s="119"/>
      <c r="K1628" s="119" t="s">
        <v>4413</v>
      </c>
      <c r="L1628" s="119"/>
      <c r="M1628" s="119" t="s">
        <v>2094</v>
      </c>
      <c r="N1628" s="119" t="s">
        <v>4414</v>
      </c>
      <c r="O1628" s="119" t="s">
        <v>855</v>
      </c>
      <c r="P1628" s="119" t="s">
        <v>4324</v>
      </c>
      <c r="AF1628" s="27">
        <f t="shared" si="176"/>
        <v>0</v>
      </c>
      <c r="AG1628" s="27">
        <f t="shared" si="177"/>
        <v>0</v>
      </c>
      <c r="AH1628" s="27">
        <f t="shared" si="178"/>
        <v>0</v>
      </c>
      <c r="AI1628" s="27">
        <f t="shared" si="179"/>
        <v>0</v>
      </c>
      <c r="AJ1628" s="27">
        <f t="shared" si="180"/>
        <v>9999</v>
      </c>
      <c r="AK1628" s="27">
        <f t="shared" si="181"/>
        <v>9999</v>
      </c>
      <c r="AL1628" s="27">
        <f t="shared" si="182"/>
        <v>9999</v>
      </c>
      <c r="AM1628" s="27">
        <f t="shared" si="183"/>
        <v>9999</v>
      </c>
    </row>
    <row r="1629" spans="1:39" ht="35.1" customHeight="1">
      <c r="A1629" s="119" t="s">
        <v>2085</v>
      </c>
      <c r="B1629" s="119" t="s">
        <v>6450</v>
      </c>
      <c r="C1629" s="119" t="s">
        <v>2095</v>
      </c>
      <c r="D1629" s="119" t="s">
        <v>19</v>
      </c>
      <c r="E1629" s="119" t="s">
        <v>12</v>
      </c>
      <c r="F1629" s="121">
        <v>2</v>
      </c>
      <c r="G1629" s="121">
        <v>3</v>
      </c>
      <c r="H1629" s="121">
        <v>0</v>
      </c>
      <c r="I1629" s="119" t="s">
        <v>2095</v>
      </c>
      <c r="J1629" s="119"/>
      <c r="K1629" s="119" t="s">
        <v>6451</v>
      </c>
      <c r="L1629" s="119"/>
      <c r="M1629" s="119" t="s">
        <v>2095</v>
      </c>
      <c r="N1629" s="119" t="s">
        <v>6452</v>
      </c>
      <c r="O1629" s="119" t="s">
        <v>1313</v>
      </c>
      <c r="P1629" s="119" t="s">
        <v>3707</v>
      </c>
      <c r="AF1629" s="27">
        <f t="shared" si="176"/>
        <v>0</v>
      </c>
      <c r="AG1629" s="27">
        <f t="shared" si="177"/>
        <v>0</v>
      </c>
      <c r="AH1629" s="27">
        <f t="shared" si="178"/>
        <v>0</v>
      </c>
      <c r="AI1629" s="27">
        <f t="shared" si="179"/>
        <v>0</v>
      </c>
      <c r="AJ1629" s="27">
        <f t="shared" si="180"/>
        <v>9999</v>
      </c>
      <c r="AK1629" s="27">
        <f t="shared" si="181"/>
        <v>9999</v>
      </c>
      <c r="AL1629" s="27">
        <f t="shared" si="182"/>
        <v>9999</v>
      </c>
      <c r="AM1629" s="27">
        <f t="shared" si="183"/>
        <v>9999</v>
      </c>
    </row>
    <row r="1630" spans="1:39" ht="35.1" customHeight="1">
      <c r="A1630" s="119" t="s">
        <v>2085</v>
      </c>
      <c r="B1630" s="119" t="s">
        <v>6453</v>
      </c>
      <c r="C1630" s="119" t="s">
        <v>6454</v>
      </c>
      <c r="D1630" s="119" t="s">
        <v>19</v>
      </c>
      <c r="E1630" s="119" t="s">
        <v>12</v>
      </c>
      <c r="F1630" s="121">
        <v>3</v>
      </c>
      <c r="G1630" s="121">
        <v>2</v>
      </c>
      <c r="H1630" s="121">
        <v>0</v>
      </c>
      <c r="I1630" s="119" t="s">
        <v>6454</v>
      </c>
      <c r="J1630" s="119"/>
      <c r="K1630" s="119" t="s">
        <v>6455</v>
      </c>
      <c r="L1630" s="119"/>
      <c r="M1630" s="119" t="s">
        <v>6454</v>
      </c>
      <c r="N1630" s="119" t="s">
        <v>6456</v>
      </c>
      <c r="O1630" s="119" t="s">
        <v>1132</v>
      </c>
      <c r="P1630" s="119" t="s">
        <v>6457</v>
      </c>
      <c r="AF1630" s="27">
        <f t="shared" si="176"/>
        <v>0</v>
      </c>
      <c r="AG1630" s="27">
        <f t="shared" si="177"/>
        <v>0</v>
      </c>
      <c r="AH1630" s="27">
        <f t="shared" si="178"/>
        <v>0</v>
      </c>
      <c r="AI1630" s="27">
        <f t="shared" si="179"/>
        <v>0</v>
      </c>
      <c r="AJ1630" s="27">
        <f t="shared" si="180"/>
        <v>9999</v>
      </c>
      <c r="AK1630" s="27">
        <f t="shared" si="181"/>
        <v>9999</v>
      </c>
      <c r="AL1630" s="27">
        <f t="shared" si="182"/>
        <v>9999</v>
      </c>
      <c r="AM1630" s="27">
        <f t="shared" si="183"/>
        <v>9999</v>
      </c>
    </row>
    <row r="1631" spans="1:39" ht="35.1" customHeight="1">
      <c r="A1631" s="119" t="s">
        <v>2085</v>
      </c>
      <c r="B1631" s="119" t="s">
        <v>6458</v>
      </c>
      <c r="C1631" s="119" t="s">
        <v>816</v>
      </c>
      <c r="D1631" s="119" t="s">
        <v>19</v>
      </c>
      <c r="E1631" s="119" t="s">
        <v>12</v>
      </c>
      <c r="F1631" s="121">
        <v>4</v>
      </c>
      <c r="G1631" s="121">
        <v>2</v>
      </c>
      <c r="H1631" s="121">
        <v>0</v>
      </c>
      <c r="I1631" s="119" t="s">
        <v>816</v>
      </c>
      <c r="J1631" s="119"/>
      <c r="K1631" s="119" t="s">
        <v>6459</v>
      </c>
      <c r="L1631" s="119"/>
      <c r="M1631" s="119" t="s">
        <v>816</v>
      </c>
      <c r="N1631" s="119" t="s">
        <v>2575</v>
      </c>
      <c r="O1631" s="119"/>
      <c r="P1631" s="119"/>
      <c r="AF1631" s="27">
        <f t="shared" si="176"/>
        <v>0</v>
      </c>
      <c r="AG1631" s="27">
        <f t="shared" si="177"/>
        <v>0</v>
      </c>
      <c r="AH1631" s="27">
        <f t="shared" si="178"/>
        <v>0</v>
      </c>
      <c r="AI1631" s="27">
        <f t="shared" si="179"/>
        <v>0</v>
      </c>
      <c r="AJ1631" s="27">
        <f t="shared" si="180"/>
        <v>9999</v>
      </c>
      <c r="AK1631" s="27">
        <f t="shared" si="181"/>
        <v>9999</v>
      </c>
      <c r="AL1631" s="27">
        <f t="shared" si="182"/>
        <v>9999</v>
      </c>
      <c r="AM1631" s="27">
        <f t="shared" si="183"/>
        <v>9999</v>
      </c>
    </row>
    <row r="1632" spans="1:39" ht="35.1" customHeight="1">
      <c r="A1632" s="119" t="s">
        <v>2085</v>
      </c>
      <c r="B1632" s="119" t="s">
        <v>6460</v>
      </c>
      <c r="C1632" s="119" t="s">
        <v>6461</v>
      </c>
      <c r="D1632" s="119" t="s">
        <v>19</v>
      </c>
      <c r="E1632" s="119" t="s">
        <v>3571</v>
      </c>
      <c r="F1632" s="121">
        <v>5</v>
      </c>
      <c r="G1632" s="121">
        <v>0</v>
      </c>
      <c r="H1632" s="121">
        <v>0</v>
      </c>
      <c r="I1632" s="119"/>
      <c r="J1632" s="119"/>
      <c r="K1632" s="119"/>
      <c r="L1632" s="119"/>
      <c r="M1632" s="119"/>
      <c r="N1632" s="119"/>
      <c r="O1632" s="119"/>
      <c r="P1632" s="119"/>
      <c r="AF1632" s="27">
        <f t="shared" si="176"/>
        <v>0</v>
      </c>
      <c r="AG1632" s="27">
        <f t="shared" si="177"/>
        <v>0</v>
      </c>
      <c r="AH1632" s="27">
        <f t="shared" si="178"/>
        <v>0</v>
      </c>
      <c r="AI1632" s="27">
        <f t="shared" si="179"/>
        <v>0</v>
      </c>
      <c r="AJ1632" s="27">
        <f t="shared" si="180"/>
        <v>9999</v>
      </c>
      <c r="AK1632" s="27">
        <f t="shared" si="181"/>
        <v>9999</v>
      </c>
      <c r="AL1632" s="27">
        <f t="shared" si="182"/>
        <v>9999</v>
      </c>
      <c r="AM1632" s="27">
        <f t="shared" si="183"/>
        <v>9999</v>
      </c>
    </row>
    <row r="1633" spans="1:39" ht="35.1" customHeight="1">
      <c r="A1633" s="119" t="s">
        <v>2085</v>
      </c>
      <c r="B1633" s="119" t="s">
        <v>6462</v>
      </c>
      <c r="C1633" s="119" t="s">
        <v>1097</v>
      </c>
      <c r="D1633" s="119" t="s">
        <v>14</v>
      </c>
      <c r="E1633" s="119" t="s">
        <v>12</v>
      </c>
      <c r="F1633" s="121">
        <v>1</v>
      </c>
      <c r="G1633" s="121">
        <v>0</v>
      </c>
      <c r="H1633" s="121">
        <v>3</v>
      </c>
      <c r="I1633" s="119"/>
      <c r="J1633" s="119" t="s">
        <v>1097</v>
      </c>
      <c r="K1633" s="119"/>
      <c r="L1633" s="119" t="s">
        <v>4745</v>
      </c>
      <c r="M1633" s="119" t="s">
        <v>1097</v>
      </c>
      <c r="N1633" s="119"/>
      <c r="O1633" s="119"/>
      <c r="P1633" s="119"/>
      <c r="AF1633" s="27">
        <f t="shared" si="176"/>
        <v>0</v>
      </c>
      <c r="AG1633" s="27">
        <f t="shared" si="177"/>
        <v>0</v>
      </c>
      <c r="AH1633" s="27">
        <f t="shared" si="178"/>
        <v>0</v>
      </c>
      <c r="AI1633" s="27">
        <f t="shared" si="179"/>
        <v>0</v>
      </c>
      <c r="AJ1633" s="27">
        <f t="shared" si="180"/>
        <v>9999</v>
      </c>
      <c r="AK1633" s="27">
        <f t="shared" si="181"/>
        <v>9999</v>
      </c>
      <c r="AL1633" s="27">
        <f t="shared" si="182"/>
        <v>9999</v>
      </c>
      <c r="AM1633" s="27">
        <f t="shared" si="183"/>
        <v>9999</v>
      </c>
    </row>
    <row r="1634" spans="1:39" ht="35.1" customHeight="1">
      <c r="A1634" s="119" t="s">
        <v>2085</v>
      </c>
      <c r="B1634" s="119" t="s">
        <v>6463</v>
      </c>
      <c r="C1634" s="119" t="s">
        <v>68</v>
      </c>
      <c r="D1634" s="119" t="s">
        <v>14</v>
      </c>
      <c r="E1634" s="119" t="s">
        <v>12</v>
      </c>
      <c r="F1634" s="121">
        <v>2</v>
      </c>
      <c r="G1634" s="121">
        <v>0</v>
      </c>
      <c r="H1634" s="121">
        <v>3</v>
      </c>
      <c r="I1634" s="119"/>
      <c r="J1634" s="119" t="s">
        <v>68</v>
      </c>
      <c r="K1634" s="119"/>
      <c r="L1634" s="119" t="s">
        <v>6464</v>
      </c>
      <c r="M1634" s="119" t="s">
        <v>68</v>
      </c>
      <c r="N1634" s="119"/>
      <c r="O1634" s="119"/>
      <c r="P1634" s="119"/>
      <c r="AF1634" s="27">
        <f t="shared" si="176"/>
        <v>0</v>
      </c>
      <c r="AG1634" s="27">
        <f t="shared" si="177"/>
        <v>0</v>
      </c>
      <c r="AH1634" s="27">
        <f t="shared" si="178"/>
        <v>0</v>
      </c>
      <c r="AI1634" s="27">
        <f t="shared" si="179"/>
        <v>0</v>
      </c>
      <c r="AJ1634" s="27">
        <f t="shared" si="180"/>
        <v>9999</v>
      </c>
      <c r="AK1634" s="27">
        <f t="shared" si="181"/>
        <v>9999</v>
      </c>
      <c r="AL1634" s="27">
        <f t="shared" si="182"/>
        <v>9999</v>
      </c>
      <c r="AM1634" s="27">
        <f t="shared" si="183"/>
        <v>9999</v>
      </c>
    </row>
    <row r="1635" spans="1:39" ht="35.1" customHeight="1">
      <c r="A1635" s="119" t="s">
        <v>2085</v>
      </c>
      <c r="B1635" s="119" t="s">
        <v>6465</v>
      </c>
      <c r="C1635" s="119" t="s">
        <v>601</v>
      </c>
      <c r="D1635" s="119" t="s">
        <v>14</v>
      </c>
      <c r="E1635" s="119" t="s">
        <v>12</v>
      </c>
      <c r="F1635" s="121">
        <v>3</v>
      </c>
      <c r="G1635" s="121">
        <v>0</v>
      </c>
      <c r="H1635" s="121">
        <v>2</v>
      </c>
      <c r="I1635" s="119"/>
      <c r="J1635" s="119" t="s">
        <v>601</v>
      </c>
      <c r="K1635" s="119"/>
      <c r="L1635" s="119" t="s">
        <v>3919</v>
      </c>
      <c r="M1635" s="119" t="s">
        <v>601</v>
      </c>
      <c r="N1635" s="119"/>
      <c r="O1635" s="119"/>
      <c r="P1635" s="119"/>
      <c r="AF1635" s="27">
        <f t="shared" si="176"/>
        <v>0</v>
      </c>
      <c r="AG1635" s="27">
        <f t="shared" si="177"/>
        <v>0</v>
      </c>
      <c r="AH1635" s="27">
        <f t="shared" si="178"/>
        <v>0</v>
      </c>
      <c r="AI1635" s="27">
        <f t="shared" si="179"/>
        <v>0</v>
      </c>
      <c r="AJ1635" s="27">
        <f t="shared" si="180"/>
        <v>9999</v>
      </c>
      <c r="AK1635" s="27">
        <f t="shared" si="181"/>
        <v>9999</v>
      </c>
      <c r="AL1635" s="27">
        <f t="shared" si="182"/>
        <v>9999</v>
      </c>
      <c r="AM1635" s="27">
        <f t="shared" si="183"/>
        <v>9999</v>
      </c>
    </row>
    <row r="1636" spans="1:39" ht="35.1" customHeight="1">
      <c r="A1636" s="119" t="s">
        <v>2085</v>
      </c>
      <c r="B1636" s="119" t="s">
        <v>6466</v>
      </c>
      <c r="C1636" s="119" t="s">
        <v>54</v>
      </c>
      <c r="D1636" s="119" t="s">
        <v>14</v>
      </c>
      <c r="E1636" s="119" t="s">
        <v>12</v>
      </c>
      <c r="F1636" s="121">
        <v>4</v>
      </c>
      <c r="G1636" s="121">
        <v>0</v>
      </c>
      <c r="H1636" s="121">
        <v>2</v>
      </c>
      <c r="I1636" s="119"/>
      <c r="J1636" s="119" t="s">
        <v>54</v>
      </c>
      <c r="K1636" s="119"/>
      <c r="L1636" s="119" t="s">
        <v>3875</v>
      </c>
      <c r="M1636" s="119" t="s">
        <v>54</v>
      </c>
      <c r="N1636" s="119"/>
      <c r="O1636" s="119"/>
      <c r="P1636" s="119"/>
      <c r="AF1636" s="27">
        <f t="shared" si="176"/>
        <v>0</v>
      </c>
      <c r="AG1636" s="27">
        <f t="shared" si="177"/>
        <v>0</v>
      </c>
      <c r="AH1636" s="27">
        <f t="shared" si="178"/>
        <v>0</v>
      </c>
      <c r="AI1636" s="27">
        <f t="shared" si="179"/>
        <v>0</v>
      </c>
      <c r="AJ1636" s="27">
        <f t="shared" si="180"/>
        <v>9999</v>
      </c>
      <c r="AK1636" s="27">
        <f t="shared" si="181"/>
        <v>9999</v>
      </c>
      <c r="AL1636" s="27">
        <f t="shared" si="182"/>
        <v>9999</v>
      </c>
      <c r="AM1636" s="27">
        <f t="shared" si="183"/>
        <v>9999</v>
      </c>
    </row>
    <row r="1637" spans="1:39" ht="35.1" customHeight="1">
      <c r="A1637" s="119" t="s">
        <v>2085</v>
      </c>
      <c r="B1637" s="119" t="s">
        <v>6467</v>
      </c>
      <c r="C1637" s="119" t="s">
        <v>6468</v>
      </c>
      <c r="D1637" s="119" t="s">
        <v>14</v>
      </c>
      <c r="E1637" s="119" t="s">
        <v>3571</v>
      </c>
      <c r="F1637" s="121">
        <v>5</v>
      </c>
      <c r="G1637" s="121">
        <v>0</v>
      </c>
      <c r="H1637" s="121">
        <v>0</v>
      </c>
      <c r="I1637" s="119"/>
      <c r="J1637" s="119"/>
      <c r="K1637" s="119"/>
      <c r="L1637" s="119"/>
      <c r="M1637" s="119"/>
      <c r="N1637" s="119"/>
      <c r="O1637" s="119"/>
      <c r="P1637" s="119"/>
      <c r="AF1637" s="27">
        <f t="shared" si="176"/>
        <v>0</v>
      </c>
      <c r="AG1637" s="27">
        <f t="shared" si="177"/>
        <v>0</v>
      </c>
      <c r="AH1637" s="27">
        <f t="shared" si="178"/>
        <v>0</v>
      </c>
      <c r="AI1637" s="27">
        <f t="shared" si="179"/>
        <v>0</v>
      </c>
      <c r="AJ1637" s="27">
        <f t="shared" si="180"/>
        <v>9999</v>
      </c>
      <c r="AK1637" s="27">
        <f t="shared" si="181"/>
        <v>9999</v>
      </c>
      <c r="AL1637" s="27">
        <f t="shared" si="182"/>
        <v>9999</v>
      </c>
      <c r="AM1637" s="27">
        <f t="shared" si="183"/>
        <v>9999</v>
      </c>
    </row>
    <row r="1638" spans="1:39" ht="35.1" customHeight="1">
      <c r="A1638" s="119" t="s">
        <v>2096</v>
      </c>
      <c r="B1638" s="119" t="s">
        <v>6469</v>
      </c>
      <c r="C1638" s="119" t="s">
        <v>2106</v>
      </c>
      <c r="D1638" s="119" t="s">
        <v>19</v>
      </c>
      <c r="E1638" s="119" t="s">
        <v>12</v>
      </c>
      <c r="F1638" s="121">
        <v>1</v>
      </c>
      <c r="G1638" s="121">
        <v>3</v>
      </c>
      <c r="H1638" s="121">
        <v>0</v>
      </c>
      <c r="I1638" s="119" t="s">
        <v>2106</v>
      </c>
      <c r="J1638" s="119"/>
      <c r="K1638" s="119" t="s">
        <v>3971</v>
      </c>
      <c r="L1638" s="119"/>
      <c r="M1638" s="119" t="s">
        <v>2106</v>
      </c>
      <c r="N1638" s="119" t="s">
        <v>585</v>
      </c>
      <c r="O1638" s="119"/>
      <c r="P1638" s="119"/>
      <c r="AF1638" s="27">
        <f t="shared" si="176"/>
        <v>0</v>
      </c>
      <c r="AG1638" s="27">
        <f t="shared" si="177"/>
        <v>0</v>
      </c>
      <c r="AH1638" s="27">
        <f t="shared" si="178"/>
        <v>0</v>
      </c>
      <c r="AI1638" s="27">
        <f t="shared" si="179"/>
        <v>0</v>
      </c>
      <c r="AJ1638" s="27">
        <f t="shared" si="180"/>
        <v>9999</v>
      </c>
      <c r="AK1638" s="27">
        <f t="shared" si="181"/>
        <v>9999</v>
      </c>
      <c r="AL1638" s="27">
        <f t="shared" si="182"/>
        <v>9999</v>
      </c>
      <c r="AM1638" s="27">
        <f t="shared" si="183"/>
        <v>9999</v>
      </c>
    </row>
    <row r="1639" spans="1:39" ht="35.1" customHeight="1">
      <c r="A1639" s="119" t="s">
        <v>2096</v>
      </c>
      <c r="B1639" s="119" t="s">
        <v>6470</v>
      </c>
      <c r="C1639" s="119" t="s">
        <v>2107</v>
      </c>
      <c r="D1639" s="119" t="s">
        <v>19</v>
      </c>
      <c r="E1639" s="119" t="s">
        <v>12</v>
      </c>
      <c r="F1639" s="121">
        <v>2</v>
      </c>
      <c r="G1639" s="121">
        <v>3</v>
      </c>
      <c r="H1639" s="121">
        <v>0</v>
      </c>
      <c r="I1639" s="119" t="s">
        <v>2107</v>
      </c>
      <c r="J1639" s="119"/>
      <c r="K1639" s="119" t="s">
        <v>6471</v>
      </c>
      <c r="L1639" s="119"/>
      <c r="M1639" s="119" t="s">
        <v>2107</v>
      </c>
      <c r="N1639" s="119" t="s">
        <v>6472</v>
      </c>
      <c r="O1639" s="119" t="s">
        <v>652</v>
      </c>
      <c r="P1639" s="119" t="s">
        <v>4001</v>
      </c>
      <c r="AF1639" s="27">
        <f t="shared" si="176"/>
        <v>0</v>
      </c>
      <c r="AG1639" s="27">
        <f t="shared" si="177"/>
        <v>0</v>
      </c>
      <c r="AH1639" s="27">
        <f t="shared" si="178"/>
        <v>0</v>
      </c>
      <c r="AI1639" s="27">
        <f t="shared" si="179"/>
        <v>0</v>
      </c>
      <c r="AJ1639" s="27">
        <f t="shared" si="180"/>
        <v>9999</v>
      </c>
      <c r="AK1639" s="27">
        <f t="shared" si="181"/>
        <v>9999</v>
      </c>
      <c r="AL1639" s="27">
        <f t="shared" si="182"/>
        <v>9999</v>
      </c>
      <c r="AM1639" s="27">
        <f t="shared" si="183"/>
        <v>9999</v>
      </c>
    </row>
    <row r="1640" spans="1:39" ht="35.1" customHeight="1">
      <c r="A1640" s="119" t="s">
        <v>2096</v>
      </c>
      <c r="B1640" s="119" t="s">
        <v>6473</v>
      </c>
      <c r="C1640" s="119" t="s">
        <v>5862</v>
      </c>
      <c r="D1640" s="119" t="s">
        <v>19</v>
      </c>
      <c r="E1640" s="119" t="s">
        <v>12</v>
      </c>
      <c r="F1640" s="121">
        <v>3</v>
      </c>
      <c r="G1640" s="121">
        <v>2</v>
      </c>
      <c r="H1640" s="121">
        <v>0</v>
      </c>
      <c r="I1640" s="119" t="s">
        <v>5862</v>
      </c>
      <c r="J1640" s="119"/>
      <c r="K1640" s="119" t="s">
        <v>6474</v>
      </c>
      <c r="L1640" s="119"/>
      <c r="M1640" s="119" t="s">
        <v>5862</v>
      </c>
      <c r="N1640" s="119" t="s">
        <v>5863</v>
      </c>
      <c r="O1640" s="119"/>
      <c r="P1640" s="119"/>
      <c r="AF1640" s="27">
        <f t="shared" si="176"/>
        <v>0</v>
      </c>
      <c r="AG1640" s="27">
        <f t="shared" si="177"/>
        <v>0</v>
      </c>
      <c r="AH1640" s="27">
        <f t="shared" si="178"/>
        <v>0</v>
      </c>
      <c r="AI1640" s="27">
        <f t="shared" si="179"/>
        <v>0</v>
      </c>
      <c r="AJ1640" s="27">
        <f t="shared" si="180"/>
        <v>9999</v>
      </c>
      <c r="AK1640" s="27">
        <f t="shared" si="181"/>
        <v>9999</v>
      </c>
      <c r="AL1640" s="27">
        <f t="shared" si="182"/>
        <v>9999</v>
      </c>
      <c r="AM1640" s="27">
        <f t="shared" si="183"/>
        <v>9999</v>
      </c>
    </row>
    <row r="1641" spans="1:39" ht="35.1" customHeight="1">
      <c r="A1641" s="119" t="s">
        <v>2096</v>
      </c>
      <c r="B1641" s="119" t="s">
        <v>6475</v>
      </c>
      <c r="C1641" s="119" t="s">
        <v>6476</v>
      </c>
      <c r="D1641" s="119" t="s">
        <v>19</v>
      </c>
      <c r="E1641" s="119" t="s">
        <v>12</v>
      </c>
      <c r="F1641" s="121">
        <v>4</v>
      </c>
      <c r="G1641" s="121">
        <v>2</v>
      </c>
      <c r="H1641" s="121">
        <v>0</v>
      </c>
      <c r="I1641" s="119" t="s">
        <v>6476</v>
      </c>
      <c r="J1641" s="119"/>
      <c r="K1641" s="119" t="s">
        <v>6477</v>
      </c>
      <c r="L1641" s="119"/>
      <c r="M1641" s="119" t="s">
        <v>6476</v>
      </c>
      <c r="N1641" s="119"/>
      <c r="O1641" s="119"/>
      <c r="P1641" s="119"/>
      <c r="AF1641" s="27">
        <f t="shared" si="176"/>
        <v>0</v>
      </c>
      <c r="AG1641" s="27">
        <f t="shared" si="177"/>
        <v>0</v>
      </c>
      <c r="AH1641" s="27">
        <f t="shared" si="178"/>
        <v>0</v>
      </c>
      <c r="AI1641" s="27">
        <f t="shared" si="179"/>
        <v>0</v>
      </c>
      <c r="AJ1641" s="27">
        <f t="shared" si="180"/>
        <v>9999</v>
      </c>
      <c r="AK1641" s="27">
        <f t="shared" si="181"/>
        <v>9999</v>
      </c>
      <c r="AL1641" s="27">
        <f t="shared" si="182"/>
        <v>9999</v>
      </c>
      <c r="AM1641" s="27">
        <f t="shared" si="183"/>
        <v>9999</v>
      </c>
    </row>
    <row r="1642" spans="1:39" ht="35.1" customHeight="1">
      <c r="A1642" s="119" t="s">
        <v>2096</v>
      </c>
      <c r="B1642" s="119" t="s">
        <v>6478</v>
      </c>
      <c r="C1642" s="119" t="s">
        <v>6479</v>
      </c>
      <c r="D1642" s="119" t="s">
        <v>19</v>
      </c>
      <c r="E1642" s="119" t="s">
        <v>3571</v>
      </c>
      <c r="F1642" s="121">
        <v>5</v>
      </c>
      <c r="G1642" s="121">
        <v>0</v>
      </c>
      <c r="H1642" s="121">
        <v>0</v>
      </c>
      <c r="I1642" s="119"/>
      <c r="J1642" s="119"/>
      <c r="K1642" s="119"/>
      <c r="L1642" s="119"/>
      <c r="M1642" s="119"/>
      <c r="N1642" s="119"/>
      <c r="O1642" s="119"/>
      <c r="P1642" s="119"/>
      <c r="AF1642" s="27">
        <f t="shared" si="176"/>
        <v>0</v>
      </c>
      <c r="AG1642" s="27">
        <f t="shared" si="177"/>
        <v>0</v>
      </c>
      <c r="AH1642" s="27">
        <f t="shared" si="178"/>
        <v>0</v>
      </c>
      <c r="AI1642" s="27">
        <f t="shared" si="179"/>
        <v>0</v>
      </c>
      <c r="AJ1642" s="27">
        <f t="shared" si="180"/>
        <v>9999</v>
      </c>
      <c r="AK1642" s="27">
        <f t="shared" si="181"/>
        <v>9999</v>
      </c>
      <c r="AL1642" s="27">
        <f t="shared" si="182"/>
        <v>9999</v>
      </c>
      <c r="AM1642" s="27">
        <f t="shared" si="183"/>
        <v>9999</v>
      </c>
    </row>
    <row r="1643" spans="1:39" ht="35.1" customHeight="1">
      <c r="A1643" s="119" t="s">
        <v>2096</v>
      </c>
      <c r="B1643" s="119" t="s">
        <v>6480</v>
      </c>
      <c r="C1643" s="119" t="s">
        <v>586</v>
      </c>
      <c r="D1643" s="119" t="s">
        <v>14</v>
      </c>
      <c r="E1643" s="119" t="s">
        <v>12</v>
      </c>
      <c r="F1643" s="121">
        <v>1</v>
      </c>
      <c r="G1643" s="121">
        <v>0</v>
      </c>
      <c r="H1643" s="121">
        <v>3</v>
      </c>
      <c r="I1643" s="119"/>
      <c r="J1643" s="119" t="s">
        <v>586</v>
      </c>
      <c r="K1643" s="119"/>
      <c r="L1643" s="119" t="s">
        <v>3895</v>
      </c>
      <c r="M1643" s="119" t="s">
        <v>586</v>
      </c>
      <c r="N1643" s="119"/>
      <c r="O1643" s="119"/>
      <c r="P1643" s="119"/>
      <c r="AF1643" s="27">
        <f t="shared" si="176"/>
        <v>0</v>
      </c>
      <c r="AG1643" s="27">
        <f t="shared" si="177"/>
        <v>0</v>
      </c>
      <c r="AH1643" s="27">
        <f t="shared" si="178"/>
        <v>0</v>
      </c>
      <c r="AI1643" s="27">
        <f t="shared" si="179"/>
        <v>0</v>
      </c>
      <c r="AJ1643" s="27">
        <f t="shared" si="180"/>
        <v>9999</v>
      </c>
      <c r="AK1643" s="27">
        <f t="shared" si="181"/>
        <v>9999</v>
      </c>
      <c r="AL1643" s="27">
        <f t="shared" si="182"/>
        <v>9999</v>
      </c>
      <c r="AM1643" s="27">
        <f t="shared" si="183"/>
        <v>9999</v>
      </c>
    </row>
    <row r="1644" spans="1:39" ht="35.1" customHeight="1">
      <c r="A1644" s="119" t="s">
        <v>2096</v>
      </c>
      <c r="B1644" s="119" t="s">
        <v>6481</v>
      </c>
      <c r="C1644" s="119" t="s">
        <v>492</v>
      </c>
      <c r="D1644" s="119" t="s">
        <v>14</v>
      </c>
      <c r="E1644" s="119" t="s">
        <v>12</v>
      </c>
      <c r="F1644" s="121">
        <v>2</v>
      </c>
      <c r="G1644" s="121">
        <v>0</v>
      </c>
      <c r="H1644" s="121">
        <v>3</v>
      </c>
      <c r="I1644" s="119"/>
      <c r="J1644" s="119" t="s">
        <v>492</v>
      </c>
      <c r="K1644" s="119"/>
      <c r="L1644" s="119" t="s">
        <v>3733</v>
      </c>
      <c r="M1644" s="119" t="s">
        <v>492</v>
      </c>
      <c r="N1644" s="119"/>
      <c r="O1644" s="119"/>
      <c r="P1644" s="119"/>
      <c r="AF1644" s="27">
        <f t="shared" si="176"/>
        <v>0</v>
      </c>
      <c r="AG1644" s="27">
        <f t="shared" si="177"/>
        <v>0</v>
      </c>
      <c r="AH1644" s="27">
        <f t="shared" si="178"/>
        <v>0</v>
      </c>
      <c r="AI1644" s="27">
        <f t="shared" si="179"/>
        <v>0</v>
      </c>
      <c r="AJ1644" s="27">
        <f t="shared" si="180"/>
        <v>9999</v>
      </c>
      <c r="AK1644" s="27">
        <f t="shared" si="181"/>
        <v>9999</v>
      </c>
      <c r="AL1644" s="27">
        <f t="shared" si="182"/>
        <v>9999</v>
      </c>
      <c r="AM1644" s="27">
        <f t="shared" si="183"/>
        <v>9999</v>
      </c>
    </row>
    <row r="1645" spans="1:39" ht="35.1" customHeight="1">
      <c r="A1645" s="119" t="s">
        <v>2096</v>
      </c>
      <c r="B1645" s="119" t="s">
        <v>6482</v>
      </c>
      <c r="C1645" s="119" t="s">
        <v>2105</v>
      </c>
      <c r="D1645" s="119" t="s">
        <v>14</v>
      </c>
      <c r="E1645" s="119" t="s">
        <v>12</v>
      </c>
      <c r="F1645" s="121">
        <v>3</v>
      </c>
      <c r="G1645" s="121">
        <v>0</v>
      </c>
      <c r="H1645" s="121">
        <v>2</v>
      </c>
      <c r="I1645" s="119"/>
      <c r="J1645" s="119" t="s">
        <v>2105</v>
      </c>
      <c r="K1645" s="119"/>
      <c r="L1645" s="119" t="s">
        <v>6483</v>
      </c>
      <c r="M1645" s="119" t="s">
        <v>2105</v>
      </c>
      <c r="N1645" s="119"/>
      <c r="O1645" s="119"/>
      <c r="P1645" s="119"/>
      <c r="AF1645" s="27">
        <f t="shared" si="176"/>
        <v>0</v>
      </c>
      <c r="AG1645" s="27">
        <f t="shared" si="177"/>
        <v>0</v>
      </c>
      <c r="AH1645" s="27">
        <f t="shared" si="178"/>
        <v>0</v>
      </c>
      <c r="AI1645" s="27">
        <f t="shared" si="179"/>
        <v>0</v>
      </c>
      <c r="AJ1645" s="27">
        <f t="shared" si="180"/>
        <v>9999</v>
      </c>
      <c r="AK1645" s="27">
        <f t="shared" si="181"/>
        <v>9999</v>
      </c>
      <c r="AL1645" s="27">
        <f t="shared" si="182"/>
        <v>9999</v>
      </c>
      <c r="AM1645" s="27">
        <f t="shared" si="183"/>
        <v>9999</v>
      </c>
    </row>
    <row r="1646" spans="1:39" ht="35.1" customHeight="1">
      <c r="A1646" s="119" t="s">
        <v>2096</v>
      </c>
      <c r="B1646" s="119" t="s">
        <v>6484</v>
      </c>
      <c r="C1646" s="119" t="s">
        <v>402</v>
      </c>
      <c r="D1646" s="119" t="s">
        <v>14</v>
      </c>
      <c r="E1646" s="119" t="s">
        <v>12</v>
      </c>
      <c r="F1646" s="121">
        <v>4</v>
      </c>
      <c r="G1646" s="121">
        <v>0</v>
      </c>
      <c r="H1646" s="121">
        <v>2</v>
      </c>
      <c r="I1646" s="119"/>
      <c r="J1646" s="119" t="s">
        <v>402</v>
      </c>
      <c r="K1646" s="119"/>
      <c r="L1646" s="119" t="s">
        <v>3586</v>
      </c>
      <c r="M1646" s="119" t="s">
        <v>402</v>
      </c>
      <c r="N1646" s="119"/>
      <c r="O1646" s="119"/>
      <c r="P1646" s="119"/>
      <c r="AF1646" s="27">
        <f t="shared" si="176"/>
        <v>0</v>
      </c>
      <c r="AG1646" s="27">
        <f t="shared" si="177"/>
        <v>0</v>
      </c>
      <c r="AH1646" s="27">
        <f t="shared" si="178"/>
        <v>0</v>
      </c>
      <c r="AI1646" s="27">
        <f t="shared" si="179"/>
        <v>0</v>
      </c>
      <c r="AJ1646" s="27">
        <f t="shared" si="180"/>
        <v>9999</v>
      </c>
      <c r="AK1646" s="27">
        <f t="shared" si="181"/>
        <v>9999</v>
      </c>
      <c r="AL1646" s="27">
        <f t="shared" si="182"/>
        <v>9999</v>
      </c>
      <c r="AM1646" s="27">
        <f t="shared" si="183"/>
        <v>9999</v>
      </c>
    </row>
    <row r="1647" spans="1:39" ht="35.1" customHeight="1">
      <c r="A1647" s="119" t="s">
        <v>2096</v>
      </c>
      <c r="B1647" s="119" t="s">
        <v>6485</v>
      </c>
      <c r="C1647" s="119" t="s">
        <v>6486</v>
      </c>
      <c r="D1647" s="119" t="s">
        <v>14</v>
      </c>
      <c r="E1647" s="119" t="s">
        <v>3571</v>
      </c>
      <c r="F1647" s="121">
        <v>5</v>
      </c>
      <c r="G1647" s="121">
        <v>0</v>
      </c>
      <c r="H1647" s="121">
        <v>0</v>
      </c>
      <c r="I1647" s="119"/>
      <c r="J1647" s="119"/>
      <c r="K1647" s="119"/>
      <c r="L1647" s="119"/>
      <c r="M1647" s="119"/>
      <c r="N1647" s="119"/>
      <c r="O1647" s="119"/>
      <c r="P1647" s="119"/>
      <c r="AF1647" s="27">
        <f t="shared" si="176"/>
        <v>0</v>
      </c>
      <c r="AG1647" s="27">
        <f t="shared" si="177"/>
        <v>0</v>
      </c>
      <c r="AH1647" s="27">
        <f t="shared" si="178"/>
        <v>0</v>
      </c>
      <c r="AI1647" s="27">
        <f t="shared" si="179"/>
        <v>0</v>
      </c>
      <c r="AJ1647" s="27">
        <f t="shared" si="180"/>
        <v>9999</v>
      </c>
      <c r="AK1647" s="27">
        <f t="shared" si="181"/>
        <v>9999</v>
      </c>
      <c r="AL1647" s="27">
        <f t="shared" si="182"/>
        <v>9999</v>
      </c>
      <c r="AM1647" s="27">
        <f t="shared" si="183"/>
        <v>9999</v>
      </c>
    </row>
    <row r="1648" spans="1:39" ht="35.1" customHeight="1">
      <c r="A1648" s="119" t="s">
        <v>2108</v>
      </c>
      <c r="B1648" s="119" t="s">
        <v>6487</v>
      </c>
      <c r="C1648" s="119" t="s">
        <v>2119</v>
      </c>
      <c r="D1648" s="119" t="s">
        <v>19</v>
      </c>
      <c r="E1648" s="119" t="s">
        <v>12</v>
      </c>
      <c r="F1648" s="121">
        <v>1</v>
      </c>
      <c r="G1648" s="121">
        <v>3</v>
      </c>
      <c r="H1648" s="121">
        <v>0</v>
      </c>
      <c r="I1648" s="119" t="s">
        <v>2119</v>
      </c>
      <c r="J1648" s="119"/>
      <c r="K1648" s="119" t="s">
        <v>4617</v>
      </c>
      <c r="L1648" s="119"/>
      <c r="M1648" s="119" t="s">
        <v>2119</v>
      </c>
      <c r="N1648" s="119"/>
      <c r="O1648" s="119"/>
      <c r="P1648" s="119"/>
      <c r="AF1648" s="27">
        <f t="shared" si="176"/>
        <v>0</v>
      </c>
      <c r="AG1648" s="27">
        <f t="shared" si="177"/>
        <v>0</v>
      </c>
      <c r="AH1648" s="27">
        <f t="shared" si="178"/>
        <v>0</v>
      </c>
      <c r="AI1648" s="27">
        <f t="shared" si="179"/>
        <v>0</v>
      </c>
      <c r="AJ1648" s="27">
        <f t="shared" si="180"/>
        <v>9999</v>
      </c>
      <c r="AK1648" s="27">
        <f t="shared" si="181"/>
        <v>9999</v>
      </c>
      <c r="AL1648" s="27">
        <f t="shared" si="182"/>
        <v>9999</v>
      </c>
      <c r="AM1648" s="27">
        <f t="shared" si="183"/>
        <v>9999</v>
      </c>
    </row>
    <row r="1649" spans="1:39" ht="35.1" customHeight="1">
      <c r="A1649" s="119" t="s">
        <v>2108</v>
      </c>
      <c r="B1649" s="119" t="s">
        <v>6488</v>
      </c>
      <c r="C1649" s="119" t="s">
        <v>2120</v>
      </c>
      <c r="D1649" s="119" t="s">
        <v>19</v>
      </c>
      <c r="E1649" s="119" t="s">
        <v>12</v>
      </c>
      <c r="F1649" s="121">
        <v>2</v>
      </c>
      <c r="G1649" s="121">
        <v>3</v>
      </c>
      <c r="H1649" s="121">
        <v>0</v>
      </c>
      <c r="I1649" s="119" t="s">
        <v>2120</v>
      </c>
      <c r="J1649" s="119"/>
      <c r="K1649" s="119" t="s">
        <v>3886</v>
      </c>
      <c r="L1649" s="119"/>
      <c r="M1649" s="119" t="s">
        <v>2120</v>
      </c>
      <c r="N1649" s="119" t="s">
        <v>3887</v>
      </c>
      <c r="O1649" s="119" t="s">
        <v>1087</v>
      </c>
      <c r="P1649" s="119" t="s">
        <v>3888</v>
      </c>
      <c r="AF1649" s="27">
        <f t="shared" si="176"/>
        <v>0</v>
      </c>
      <c r="AG1649" s="27">
        <f t="shared" si="177"/>
        <v>0</v>
      </c>
      <c r="AH1649" s="27">
        <f t="shared" si="178"/>
        <v>0</v>
      </c>
      <c r="AI1649" s="27">
        <f t="shared" si="179"/>
        <v>0</v>
      </c>
      <c r="AJ1649" s="27">
        <f t="shared" si="180"/>
        <v>9999</v>
      </c>
      <c r="AK1649" s="27">
        <f t="shared" si="181"/>
        <v>9999</v>
      </c>
      <c r="AL1649" s="27">
        <f t="shared" si="182"/>
        <v>9999</v>
      </c>
      <c r="AM1649" s="27">
        <f t="shared" si="183"/>
        <v>9999</v>
      </c>
    </row>
    <row r="1650" spans="1:39" ht="35.1" customHeight="1">
      <c r="A1650" s="119" t="s">
        <v>2108</v>
      </c>
      <c r="B1650" s="119" t="s">
        <v>6489</v>
      </c>
      <c r="C1650" s="119" t="s">
        <v>6490</v>
      </c>
      <c r="D1650" s="119" t="s">
        <v>19</v>
      </c>
      <c r="E1650" s="119" t="s">
        <v>12</v>
      </c>
      <c r="F1650" s="121">
        <v>3</v>
      </c>
      <c r="G1650" s="121">
        <v>2</v>
      </c>
      <c r="H1650" s="121">
        <v>0</v>
      </c>
      <c r="I1650" s="119" t="s">
        <v>6490</v>
      </c>
      <c r="J1650" s="119"/>
      <c r="K1650" s="119" t="s">
        <v>6491</v>
      </c>
      <c r="L1650" s="119"/>
      <c r="M1650" s="119" t="s">
        <v>6490</v>
      </c>
      <c r="N1650" s="119" t="s">
        <v>1097</v>
      </c>
      <c r="O1650" s="119" t="s">
        <v>6492</v>
      </c>
      <c r="P1650" s="119"/>
      <c r="AF1650" s="27">
        <f t="shared" si="176"/>
        <v>0</v>
      </c>
      <c r="AG1650" s="27">
        <f t="shared" si="177"/>
        <v>0</v>
      </c>
      <c r="AH1650" s="27">
        <f t="shared" si="178"/>
        <v>0</v>
      </c>
      <c r="AI1650" s="27">
        <f t="shared" si="179"/>
        <v>0</v>
      </c>
      <c r="AJ1650" s="27">
        <f t="shared" si="180"/>
        <v>9999</v>
      </c>
      <c r="AK1650" s="27">
        <f t="shared" si="181"/>
        <v>9999</v>
      </c>
      <c r="AL1650" s="27">
        <f t="shared" si="182"/>
        <v>9999</v>
      </c>
      <c r="AM1650" s="27">
        <f t="shared" si="183"/>
        <v>9999</v>
      </c>
    </row>
    <row r="1651" spans="1:39" ht="35.1" customHeight="1">
      <c r="A1651" s="119" t="s">
        <v>2108</v>
      </c>
      <c r="B1651" s="119" t="s">
        <v>6493</v>
      </c>
      <c r="C1651" s="119" t="s">
        <v>616</v>
      </c>
      <c r="D1651" s="119" t="s">
        <v>19</v>
      </c>
      <c r="E1651" s="119" t="s">
        <v>12</v>
      </c>
      <c r="F1651" s="121">
        <v>4</v>
      </c>
      <c r="G1651" s="121">
        <v>2</v>
      </c>
      <c r="H1651" s="121">
        <v>0</v>
      </c>
      <c r="I1651" s="119" t="s">
        <v>616</v>
      </c>
      <c r="J1651" s="119"/>
      <c r="K1651" s="119" t="s">
        <v>3925</v>
      </c>
      <c r="L1651" s="119"/>
      <c r="M1651" s="119" t="s">
        <v>616</v>
      </c>
      <c r="N1651" s="119" t="s">
        <v>3926</v>
      </c>
      <c r="O1651" s="119" t="s">
        <v>1009</v>
      </c>
      <c r="P1651" s="119" t="s">
        <v>3927</v>
      </c>
      <c r="AF1651" s="27">
        <f t="shared" si="176"/>
        <v>0</v>
      </c>
      <c r="AG1651" s="27">
        <f t="shared" si="177"/>
        <v>0</v>
      </c>
      <c r="AH1651" s="27">
        <f t="shared" si="178"/>
        <v>0</v>
      </c>
      <c r="AI1651" s="27">
        <f t="shared" si="179"/>
        <v>0</v>
      </c>
      <c r="AJ1651" s="27">
        <f t="shared" si="180"/>
        <v>9999</v>
      </c>
      <c r="AK1651" s="27">
        <f t="shared" si="181"/>
        <v>9999</v>
      </c>
      <c r="AL1651" s="27">
        <f t="shared" si="182"/>
        <v>9999</v>
      </c>
      <c r="AM1651" s="27">
        <f t="shared" si="183"/>
        <v>9999</v>
      </c>
    </row>
    <row r="1652" spans="1:39" ht="35.1" customHeight="1">
      <c r="A1652" s="119" t="s">
        <v>2108</v>
      </c>
      <c r="B1652" s="119" t="s">
        <v>6494</v>
      </c>
      <c r="C1652" s="119" t="s">
        <v>6495</v>
      </c>
      <c r="D1652" s="119" t="s">
        <v>19</v>
      </c>
      <c r="E1652" s="119" t="s">
        <v>3571</v>
      </c>
      <c r="F1652" s="121">
        <v>5</v>
      </c>
      <c r="G1652" s="121">
        <v>0</v>
      </c>
      <c r="H1652" s="121">
        <v>0</v>
      </c>
      <c r="I1652" s="119"/>
      <c r="J1652" s="119"/>
      <c r="K1652" s="119"/>
      <c r="L1652" s="119"/>
      <c r="M1652" s="119"/>
      <c r="N1652" s="119"/>
      <c r="O1652" s="119"/>
      <c r="P1652" s="119"/>
      <c r="AF1652" s="27">
        <f t="shared" si="176"/>
        <v>0</v>
      </c>
      <c r="AG1652" s="27">
        <f t="shared" si="177"/>
        <v>0</v>
      </c>
      <c r="AH1652" s="27">
        <f t="shared" si="178"/>
        <v>0</v>
      </c>
      <c r="AI1652" s="27">
        <f t="shared" si="179"/>
        <v>0</v>
      </c>
      <c r="AJ1652" s="27">
        <f t="shared" si="180"/>
        <v>9999</v>
      </c>
      <c r="AK1652" s="27">
        <f t="shared" si="181"/>
        <v>9999</v>
      </c>
      <c r="AL1652" s="27">
        <f t="shared" si="182"/>
        <v>9999</v>
      </c>
      <c r="AM1652" s="27">
        <f t="shared" si="183"/>
        <v>9999</v>
      </c>
    </row>
    <row r="1653" spans="1:39" ht="35.1" customHeight="1">
      <c r="A1653" s="119" t="s">
        <v>2108</v>
      </c>
      <c r="B1653" s="119" t="s">
        <v>6496</v>
      </c>
      <c r="C1653" s="119" t="s">
        <v>2117</v>
      </c>
      <c r="D1653" s="119" t="s">
        <v>14</v>
      </c>
      <c r="E1653" s="119" t="s">
        <v>12</v>
      </c>
      <c r="F1653" s="121">
        <v>1</v>
      </c>
      <c r="G1653" s="121">
        <v>0</v>
      </c>
      <c r="H1653" s="121">
        <v>3</v>
      </c>
      <c r="I1653" s="119"/>
      <c r="J1653" s="119" t="s">
        <v>2117</v>
      </c>
      <c r="K1653" s="119"/>
      <c r="L1653" s="119" t="s">
        <v>6497</v>
      </c>
      <c r="M1653" s="119" t="s">
        <v>2117</v>
      </c>
      <c r="N1653" s="119" t="s">
        <v>6498</v>
      </c>
      <c r="O1653" s="119"/>
      <c r="P1653" s="119"/>
      <c r="AF1653" s="27">
        <f t="shared" si="176"/>
        <v>0</v>
      </c>
      <c r="AG1653" s="27">
        <f t="shared" si="177"/>
        <v>0</v>
      </c>
      <c r="AH1653" s="27">
        <f t="shared" si="178"/>
        <v>0</v>
      </c>
      <c r="AI1653" s="27">
        <f t="shared" si="179"/>
        <v>0</v>
      </c>
      <c r="AJ1653" s="27">
        <f t="shared" si="180"/>
        <v>9999</v>
      </c>
      <c r="AK1653" s="27">
        <f t="shared" si="181"/>
        <v>9999</v>
      </c>
      <c r="AL1653" s="27">
        <f t="shared" si="182"/>
        <v>9999</v>
      </c>
      <c r="AM1653" s="27">
        <f t="shared" si="183"/>
        <v>9999</v>
      </c>
    </row>
    <row r="1654" spans="1:39" ht="35.1" customHeight="1">
      <c r="A1654" s="119" t="s">
        <v>2108</v>
      </c>
      <c r="B1654" s="119" t="s">
        <v>6499</v>
      </c>
      <c r="C1654" s="119" t="s">
        <v>586</v>
      </c>
      <c r="D1654" s="119" t="s">
        <v>14</v>
      </c>
      <c r="E1654" s="119" t="s">
        <v>12</v>
      </c>
      <c r="F1654" s="121">
        <v>2</v>
      </c>
      <c r="G1654" s="121">
        <v>0</v>
      </c>
      <c r="H1654" s="121">
        <v>3</v>
      </c>
      <c r="I1654" s="119"/>
      <c r="J1654" s="119" t="s">
        <v>586</v>
      </c>
      <c r="K1654" s="119"/>
      <c r="L1654" s="119" t="s">
        <v>3895</v>
      </c>
      <c r="M1654" s="119" t="s">
        <v>586</v>
      </c>
      <c r="N1654" s="119"/>
      <c r="O1654" s="119"/>
      <c r="P1654" s="119"/>
      <c r="AF1654" s="27">
        <f t="shared" si="176"/>
        <v>0</v>
      </c>
      <c r="AG1654" s="27">
        <f t="shared" si="177"/>
        <v>0</v>
      </c>
      <c r="AH1654" s="27">
        <f t="shared" si="178"/>
        <v>0</v>
      </c>
      <c r="AI1654" s="27">
        <f t="shared" si="179"/>
        <v>0</v>
      </c>
      <c r="AJ1654" s="27">
        <f t="shared" si="180"/>
        <v>9999</v>
      </c>
      <c r="AK1654" s="27">
        <f t="shared" si="181"/>
        <v>9999</v>
      </c>
      <c r="AL1654" s="27">
        <f t="shared" si="182"/>
        <v>9999</v>
      </c>
      <c r="AM1654" s="27">
        <f t="shared" si="183"/>
        <v>9999</v>
      </c>
    </row>
    <row r="1655" spans="1:39" ht="35.1" customHeight="1">
      <c r="A1655" s="119" t="s">
        <v>2108</v>
      </c>
      <c r="B1655" s="119" t="s">
        <v>6500</v>
      </c>
      <c r="C1655" s="119" t="s">
        <v>2118</v>
      </c>
      <c r="D1655" s="119" t="s">
        <v>14</v>
      </c>
      <c r="E1655" s="119" t="s">
        <v>12</v>
      </c>
      <c r="F1655" s="121">
        <v>3</v>
      </c>
      <c r="G1655" s="121">
        <v>0</v>
      </c>
      <c r="H1655" s="121">
        <v>2</v>
      </c>
      <c r="I1655" s="119"/>
      <c r="J1655" s="119" t="s">
        <v>2118</v>
      </c>
      <c r="K1655" s="119"/>
      <c r="L1655" s="119" t="s">
        <v>6501</v>
      </c>
      <c r="M1655" s="119" t="s">
        <v>2118</v>
      </c>
      <c r="N1655" s="119" t="s">
        <v>6502</v>
      </c>
      <c r="O1655" s="119"/>
      <c r="P1655" s="119"/>
      <c r="AF1655" s="27">
        <f t="shared" si="176"/>
        <v>0</v>
      </c>
      <c r="AG1655" s="27">
        <f t="shared" si="177"/>
        <v>0</v>
      </c>
      <c r="AH1655" s="27">
        <f t="shared" si="178"/>
        <v>0</v>
      </c>
      <c r="AI1655" s="27">
        <f t="shared" si="179"/>
        <v>0</v>
      </c>
      <c r="AJ1655" s="27">
        <f t="shared" si="180"/>
        <v>9999</v>
      </c>
      <c r="AK1655" s="27">
        <f t="shared" si="181"/>
        <v>9999</v>
      </c>
      <c r="AL1655" s="27">
        <f t="shared" si="182"/>
        <v>9999</v>
      </c>
      <c r="AM1655" s="27">
        <f t="shared" si="183"/>
        <v>9999</v>
      </c>
    </row>
    <row r="1656" spans="1:39" ht="35.1" customHeight="1">
      <c r="A1656" s="119" t="s">
        <v>2108</v>
      </c>
      <c r="B1656" s="119" t="s">
        <v>6503</v>
      </c>
      <c r="C1656" s="119" t="s">
        <v>429</v>
      </c>
      <c r="D1656" s="119" t="s">
        <v>14</v>
      </c>
      <c r="E1656" s="119" t="s">
        <v>12</v>
      </c>
      <c r="F1656" s="121">
        <v>4</v>
      </c>
      <c r="G1656" s="121">
        <v>0</v>
      </c>
      <c r="H1656" s="121">
        <v>2</v>
      </c>
      <c r="I1656" s="119"/>
      <c r="J1656" s="119" t="s">
        <v>429</v>
      </c>
      <c r="K1656" s="119"/>
      <c r="L1656" s="119" t="s">
        <v>3563</v>
      </c>
      <c r="M1656" s="119" t="s">
        <v>429</v>
      </c>
      <c r="N1656" s="119" t="s">
        <v>3564</v>
      </c>
      <c r="O1656" s="119"/>
      <c r="P1656" s="119"/>
      <c r="AF1656" s="27">
        <f t="shared" si="176"/>
        <v>0</v>
      </c>
      <c r="AG1656" s="27">
        <f t="shared" si="177"/>
        <v>0</v>
      </c>
      <c r="AH1656" s="27">
        <f t="shared" si="178"/>
        <v>0</v>
      </c>
      <c r="AI1656" s="27">
        <f t="shared" si="179"/>
        <v>0</v>
      </c>
      <c r="AJ1656" s="27">
        <f t="shared" si="180"/>
        <v>9999</v>
      </c>
      <c r="AK1656" s="27">
        <f t="shared" si="181"/>
        <v>9999</v>
      </c>
      <c r="AL1656" s="27">
        <f t="shared" si="182"/>
        <v>9999</v>
      </c>
      <c r="AM1656" s="27">
        <f t="shared" si="183"/>
        <v>9999</v>
      </c>
    </row>
    <row r="1657" spans="1:39" ht="35.1" customHeight="1">
      <c r="A1657" s="119" t="s">
        <v>2108</v>
      </c>
      <c r="B1657" s="119" t="s">
        <v>6504</v>
      </c>
      <c r="C1657" s="119" t="s">
        <v>6505</v>
      </c>
      <c r="D1657" s="119" t="s">
        <v>14</v>
      </c>
      <c r="E1657" s="119" t="s">
        <v>3571</v>
      </c>
      <c r="F1657" s="121">
        <v>5</v>
      </c>
      <c r="G1657" s="121">
        <v>0</v>
      </c>
      <c r="H1657" s="121">
        <v>0</v>
      </c>
      <c r="I1657" s="119"/>
      <c r="J1657" s="119"/>
      <c r="K1657" s="119"/>
      <c r="L1657" s="119"/>
      <c r="M1657" s="119"/>
      <c r="N1657" s="119"/>
      <c r="O1657" s="119"/>
      <c r="P1657" s="119"/>
      <c r="AF1657" s="27">
        <f t="shared" si="176"/>
        <v>0</v>
      </c>
      <c r="AG1657" s="27">
        <f t="shared" si="177"/>
        <v>0</v>
      </c>
      <c r="AH1657" s="27">
        <f t="shared" si="178"/>
        <v>0</v>
      </c>
      <c r="AI1657" s="27">
        <f t="shared" si="179"/>
        <v>0</v>
      </c>
      <c r="AJ1657" s="27">
        <f t="shared" si="180"/>
        <v>9999</v>
      </c>
      <c r="AK1657" s="27">
        <f t="shared" si="181"/>
        <v>9999</v>
      </c>
      <c r="AL1657" s="27">
        <f t="shared" si="182"/>
        <v>9999</v>
      </c>
      <c r="AM1657" s="27">
        <f t="shared" si="183"/>
        <v>9999</v>
      </c>
    </row>
    <row r="1658" spans="1:39" ht="35.1" customHeight="1">
      <c r="A1658" s="119" t="s">
        <v>2121</v>
      </c>
      <c r="B1658" s="119" t="s">
        <v>6506</v>
      </c>
      <c r="C1658" s="119" t="s">
        <v>2132</v>
      </c>
      <c r="D1658" s="119" t="s">
        <v>19</v>
      </c>
      <c r="E1658" s="119" t="s">
        <v>12</v>
      </c>
      <c r="F1658" s="121">
        <v>1</v>
      </c>
      <c r="G1658" s="121">
        <v>3</v>
      </c>
      <c r="H1658" s="121">
        <v>0</v>
      </c>
      <c r="I1658" s="119" t="s">
        <v>2132</v>
      </c>
      <c r="J1658" s="119"/>
      <c r="K1658" s="119" t="s">
        <v>6507</v>
      </c>
      <c r="L1658" s="119"/>
      <c r="M1658" s="119" t="s">
        <v>2132</v>
      </c>
      <c r="N1658" s="119" t="s">
        <v>6508</v>
      </c>
      <c r="O1658" s="119" t="s">
        <v>1063</v>
      </c>
      <c r="P1658" s="119" t="s">
        <v>4263</v>
      </c>
      <c r="AF1658" s="27">
        <f t="shared" si="176"/>
        <v>0</v>
      </c>
      <c r="AG1658" s="27">
        <f t="shared" si="177"/>
        <v>0</v>
      </c>
      <c r="AH1658" s="27">
        <f t="shared" si="178"/>
        <v>0</v>
      </c>
      <c r="AI1658" s="27">
        <f t="shared" si="179"/>
        <v>0</v>
      </c>
      <c r="AJ1658" s="27">
        <f t="shared" si="180"/>
        <v>9999</v>
      </c>
      <c r="AK1658" s="27">
        <f t="shared" si="181"/>
        <v>9999</v>
      </c>
      <c r="AL1658" s="27">
        <f t="shared" si="182"/>
        <v>9999</v>
      </c>
      <c r="AM1658" s="27">
        <f t="shared" si="183"/>
        <v>9999</v>
      </c>
    </row>
    <row r="1659" spans="1:39" ht="35.1" customHeight="1">
      <c r="A1659" s="119" t="s">
        <v>2121</v>
      </c>
      <c r="B1659" s="119" t="s">
        <v>6509</v>
      </c>
      <c r="C1659" s="119" t="s">
        <v>23</v>
      </c>
      <c r="D1659" s="119" t="s">
        <v>19</v>
      </c>
      <c r="E1659" s="119" t="s">
        <v>12</v>
      </c>
      <c r="F1659" s="121">
        <v>2</v>
      </c>
      <c r="G1659" s="121">
        <v>3</v>
      </c>
      <c r="H1659" s="121">
        <v>0</v>
      </c>
      <c r="I1659" s="119" t="s">
        <v>23</v>
      </c>
      <c r="J1659" s="119"/>
      <c r="K1659" s="119" t="s">
        <v>3795</v>
      </c>
      <c r="L1659" s="119"/>
      <c r="M1659" s="119" t="s">
        <v>23</v>
      </c>
      <c r="N1659" s="119" t="s">
        <v>3796</v>
      </c>
      <c r="O1659" s="119"/>
      <c r="P1659" s="119"/>
      <c r="AF1659" s="27">
        <f t="shared" si="176"/>
        <v>0</v>
      </c>
      <c r="AG1659" s="27">
        <f t="shared" si="177"/>
        <v>0</v>
      </c>
      <c r="AH1659" s="27">
        <f t="shared" si="178"/>
        <v>0</v>
      </c>
      <c r="AI1659" s="27">
        <f t="shared" si="179"/>
        <v>0</v>
      </c>
      <c r="AJ1659" s="27">
        <f t="shared" si="180"/>
        <v>9999</v>
      </c>
      <c r="AK1659" s="27">
        <f t="shared" si="181"/>
        <v>9999</v>
      </c>
      <c r="AL1659" s="27">
        <f t="shared" si="182"/>
        <v>9999</v>
      </c>
      <c r="AM1659" s="27">
        <f t="shared" si="183"/>
        <v>9999</v>
      </c>
    </row>
    <row r="1660" spans="1:39" ht="35.1" customHeight="1">
      <c r="A1660" s="119" t="s">
        <v>2121</v>
      </c>
      <c r="B1660" s="119" t="s">
        <v>6510</v>
      </c>
      <c r="C1660" s="119" t="s">
        <v>6511</v>
      </c>
      <c r="D1660" s="119" t="s">
        <v>19</v>
      </c>
      <c r="E1660" s="119" t="s">
        <v>12</v>
      </c>
      <c r="F1660" s="121">
        <v>3</v>
      </c>
      <c r="G1660" s="121">
        <v>2</v>
      </c>
      <c r="H1660" s="121">
        <v>0</v>
      </c>
      <c r="I1660" s="119" t="s">
        <v>6511</v>
      </c>
      <c r="J1660" s="119"/>
      <c r="K1660" s="119" t="s">
        <v>6512</v>
      </c>
      <c r="L1660" s="119"/>
      <c r="M1660" s="119" t="s">
        <v>6511</v>
      </c>
      <c r="N1660" s="119" t="s">
        <v>5328</v>
      </c>
      <c r="O1660" s="119" t="s">
        <v>6513</v>
      </c>
      <c r="P1660" s="119"/>
      <c r="AF1660" s="27">
        <f t="shared" ref="AF1660:AF1687" si="184">IF(AND($A1660=$B$20,$D1660="PRO",$E1660="POS"),IF(SUMPRODUCT(--($M1660:$AE1660&lt;&gt;""),--(((ISNUMBER(SEARCH($M1660:$AE1660,$B$5)))+(ISNUMBER(SEARCH(SUBSTITUTE($M1660:$AE1660," ",""),SUBSTITUTE($B$5," ","")))))&gt;0))&gt;0,$G1660,0),0)</f>
        <v>0</v>
      </c>
      <c r="AG1660" s="27">
        <f t="shared" ref="AG1660:AG1687" si="185">IF(AND($A1660=$B$20,$D1660="PRO",$E1660="POS"),IF(SUMPRODUCT(--($M1660:$AE1660&lt;&gt;""),--(((ISNUMBER(SEARCH($M1660:$AE1660,$B$5&amp;" "&amp;$B$10)))+(ISNUMBER(SEARCH(SUBSTITUTE($M1660:$AE1660," ",""),SUBSTITUTE($B$5&amp;" "&amp;$B$10," ","")))))&gt;0))&gt;0,$G1660,0),0)</f>
        <v>0</v>
      </c>
      <c r="AH1660" s="27">
        <f t="shared" ref="AH1660:AH1687" si="186">IF(AND($A1660=$B$20,$D1660="CFA",$E1660="POS"),IF(SUMPRODUCT(--($M1660:$AE1660&lt;&gt;""),--(((ISNUMBER(SEARCH($M1660:$AE1660,$D$5)))+(ISNUMBER(SEARCH(SUBSTITUTE($M1660:$AE1660," ",""),SUBSTITUTE($D$5," ","")))))&gt;0))&gt;0,$H1660,0),0)</f>
        <v>0</v>
      </c>
      <c r="AI1660" s="27">
        <f t="shared" ref="AI1660:AI1687" si="187">IF(AND($A1660=$B$20,$D1660="CFA",$E1660="POS"),IF(SUMPRODUCT(--($M1660:$AE1660&lt;&gt;""),--(((ISNUMBER(SEARCH($M1660:$AE1660,$D$5&amp;" "&amp;$D$10)))+(ISNUMBER(SEARCH(SUBSTITUTE($M1660:$AE1660," ",""),SUBSTITUTE($D$5&amp;" "&amp;$D$10," ","")))))&gt;0))&gt;0,$H1660,0),0)</f>
        <v>0</v>
      </c>
      <c r="AJ1660" s="27">
        <f t="shared" ref="AJ1660:AJ1687" si="188">IF(AND($A1660=$B$20,$D1660="PRO",$E1660="POS",$AF1660=0),$F1660,9999)</f>
        <v>9999</v>
      </c>
      <c r="AK1660" s="27">
        <f t="shared" ref="AK1660:AK1687" si="189">IF(AND($A1660=$B$20,$D1660="PRO",$E1660="POS",$AG1660=0),$F1660,9999)</f>
        <v>9999</v>
      </c>
      <c r="AL1660" s="27">
        <f t="shared" ref="AL1660:AL1687" si="190">IF(AND($A1660=$B$20,$D1660="CFA",$E1660="POS",$AH1660=0),$F1660,9999)</f>
        <v>9999</v>
      </c>
      <c r="AM1660" s="27">
        <f t="shared" ref="AM1660:AM1687" si="191">IF(AND($A1660=$B$20,$D1660="CFA",$E1660="POS",$AI1660=0),$F1660,9999)</f>
        <v>9999</v>
      </c>
    </row>
    <row r="1661" spans="1:39" ht="35.1" customHeight="1">
      <c r="A1661" s="119" t="s">
        <v>2121</v>
      </c>
      <c r="B1661" s="119" t="s">
        <v>6514</v>
      </c>
      <c r="C1661" s="119" t="s">
        <v>6515</v>
      </c>
      <c r="D1661" s="119" t="s">
        <v>19</v>
      </c>
      <c r="E1661" s="119" t="s">
        <v>12</v>
      </c>
      <c r="F1661" s="121">
        <v>4</v>
      </c>
      <c r="G1661" s="121">
        <v>2</v>
      </c>
      <c r="H1661" s="121">
        <v>0</v>
      </c>
      <c r="I1661" s="119" t="s">
        <v>6515</v>
      </c>
      <c r="J1661" s="119"/>
      <c r="K1661" s="119" t="s">
        <v>6516</v>
      </c>
      <c r="L1661" s="119"/>
      <c r="M1661" s="119" t="s">
        <v>6515</v>
      </c>
      <c r="N1661" s="119" t="s">
        <v>6517</v>
      </c>
      <c r="O1661" s="119" t="s">
        <v>6518</v>
      </c>
      <c r="P1661" s="119"/>
      <c r="AF1661" s="27">
        <f t="shared" si="184"/>
        <v>0</v>
      </c>
      <c r="AG1661" s="27">
        <f t="shared" si="185"/>
        <v>0</v>
      </c>
      <c r="AH1661" s="27">
        <f t="shared" si="186"/>
        <v>0</v>
      </c>
      <c r="AI1661" s="27">
        <f t="shared" si="187"/>
        <v>0</v>
      </c>
      <c r="AJ1661" s="27">
        <f t="shared" si="188"/>
        <v>9999</v>
      </c>
      <c r="AK1661" s="27">
        <f t="shared" si="189"/>
        <v>9999</v>
      </c>
      <c r="AL1661" s="27">
        <f t="shared" si="190"/>
        <v>9999</v>
      </c>
      <c r="AM1661" s="27">
        <f t="shared" si="191"/>
        <v>9999</v>
      </c>
    </row>
    <row r="1662" spans="1:39" ht="35.1" customHeight="1">
      <c r="A1662" s="119" t="s">
        <v>2121</v>
      </c>
      <c r="B1662" s="119" t="s">
        <v>6519</v>
      </c>
      <c r="C1662" s="119" t="s">
        <v>6520</v>
      </c>
      <c r="D1662" s="119" t="s">
        <v>19</v>
      </c>
      <c r="E1662" s="119" t="s">
        <v>3571</v>
      </c>
      <c r="F1662" s="121">
        <v>5</v>
      </c>
      <c r="G1662" s="121">
        <v>0</v>
      </c>
      <c r="H1662" s="121">
        <v>0</v>
      </c>
      <c r="I1662" s="119"/>
      <c r="J1662" s="119"/>
      <c r="K1662" s="119"/>
      <c r="L1662" s="119"/>
      <c r="M1662" s="119"/>
      <c r="N1662" s="119"/>
      <c r="O1662" s="119"/>
      <c r="P1662" s="119"/>
      <c r="AF1662" s="27">
        <f t="shared" si="184"/>
        <v>0</v>
      </c>
      <c r="AG1662" s="27">
        <f t="shared" si="185"/>
        <v>0</v>
      </c>
      <c r="AH1662" s="27">
        <f t="shared" si="186"/>
        <v>0</v>
      </c>
      <c r="AI1662" s="27">
        <f t="shared" si="187"/>
        <v>0</v>
      </c>
      <c r="AJ1662" s="27">
        <f t="shared" si="188"/>
        <v>9999</v>
      </c>
      <c r="AK1662" s="27">
        <f t="shared" si="189"/>
        <v>9999</v>
      </c>
      <c r="AL1662" s="27">
        <f t="shared" si="190"/>
        <v>9999</v>
      </c>
      <c r="AM1662" s="27">
        <f t="shared" si="191"/>
        <v>9999</v>
      </c>
    </row>
    <row r="1663" spans="1:39" ht="35.1" customHeight="1">
      <c r="A1663" s="119" t="s">
        <v>2121</v>
      </c>
      <c r="B1663" s="119" t="s">
        <v>6521</v>
      </c>
      <c r="C1663" s="119" t="s">
        <v>2130</v>
      </c>
      <c r="D1663" s="119" t="s">
        <v>14</v>
      </c>
      <c r="E1663" s="119" t="s">
        <v>12</v>
      </c>
      <c r="F1663" s="121">
        <v>1</v>
      </c>
      <c r="G1663" s="121">
        <v>0</v>
      </c>
      <c r="H1663" s="121">
        <v>3</v>
      </c>
      <c r="I1663" s="119"/>
      <c r="J1663" s="119" t="s">
        <v>2130</v>
      </c>
      <c r="K1663" s="119"/>
      <c r="L1663" s="119" t="s">
        <v>6522</v>
      </c>
      <c r="M1663" s="119" t="s">
        <v>2130</v>
      </c>
      <c r="N1663" s="119"/>
      <c r="O1663" s="119"/>
      <c r="P1663" s="119"/>
      <c r="AF1663" s="27">
        <f t="shared" si="184"/>
        <v>0</v>
      </c>
      <c r="AG1663" s="27">
        <f t="shared" si="185"/>
        <v>0</v>
      </c>
      <c r="AH1663" s="27">
        <f t="shared" si="186"/>
        <v>0</v>
      </c>
      <c r="AI1663" s="27">
        <f t="shared" si="187"/>
        <v>0</v>
      </c>
      <c r="AJ1663" s="27">
        <f t="shared" si="188"/>
        <v>9999</v>
      </c>
      <c r="AK1663" s="27">
        <f t="shared" si="189"/>
        <v>9999</v>
      </c>
      <c r="AL1663" s="27">
        <f t="shared" si="190"/>
        <v>9999</v>
      </c>
      <c r="AM1663" s="27">
        <f t="shared" si="191"/>
        <v>9999</v>
      </c>
    </row>
    <row r="1664" spans="1:39" ht="35.1" customHeight="1">
      <c r="A1664" s="119" t="s">
        <v>2121</v>
      </c>
      <c r="B1664" s="119" t="s">
        <v>6523</v>
      </c>
      <c r="C1664" s="119" t="s">
        <v>852</v>
      </c>
      <c r="D1664" s="119" t="s">
        <v>14</v>
      </c>
      <c r="E1664" s="119" t="s">
        <v>12</v>
      </c>
      <c r="F1664" s="121">
        <v>2</v>
      </c>
      <c r="G1664" s="121">
        <v>0</v>
      </c>
      <c r="H1664" s="121">
        <v>3</v>
      </c>
      <c r="I1664" s="119"/>
      <c r="J1664" s="119" t="s">
        <v>852</v>
      </c>
      <c r="K1664" s="119"/>
      <c r="L1664" s="119" t="s">
        <v>4333</v>
      </c>
      <c r="M1664" s="119" t="s">
        <v>852</v>
      </c>
      <c r="N1664" s="119"/>
      <c r="O1664" s="119"/>
      <c r="P1664" s="119"/>
      <c r="AF1664" s="27">
        <f t="shared" si="184"/>
        <v>0</v>
      </c>
      <c r="AG1664" s="27">
        <f t="shared" si="185"/>
        <v>0</v>
      </c>
      <c r="AH1664" s="27">
        <f t="shared" si="186"/>
        <v>0</v>
      </c>
      <c r="AI1664" s="27">
        <f t="shared" si="187"/>
        <v>0</v>
      </c>
      <c r="AJ1664" s="27">
        <f t="shared" si="188"/>
        <v>9999</v>
      </c>
      <c r="AK1664" s="27">
        <f t="shared" si="189"/>
        <v>9999</v>
      </c>
      <c r="AL1664" s="27">
        <f t="shared" si="190"/>
        <v>9999</v>
      </c>
      <c r="AM1664" s="27">
        <f t="shared" si="191"/>
        <v>9999</v>
      </c>
    </row>
    <row r="1665" spans="1:39" ht="35.1" customHeight="1">
      <c r="A1665" s="119" t="s">
        <v>2121</v>
      </c>
      <c r="B1665" s="119" t="s">
        <v>6524</v>
      </c>
      <c r="C1665" s="119" t="s">
        <v>694</v>
      </c>
      <c r="D1665" s="119" t="s">
        <v>14</v>
      </c>
      <c r="E1665" s="119" t="s">
        <v>12</v>
      </c>
      <c r="F1665" s="121">
        <v>3</v>
      </c>
      <c r="G1665" s="121">
        <v>0</v>
      </c>
      <c r="H1665" s="121">
        <v>2</v>
      </c>
      <c r="I1665" s="119"/>
      <c r="J1665" s="119" t="s">
        <v>694</v>
      </c>
      <c r="K1665" s="119"/>
      <c r="L1665" s="119" t="s">
        <v>4072</v>
      </c>
      <c r="M1665" s="119" t="s">
        <v>694</v>
      </c>
      <c r="N1665" s="119" t="s">
        <v>4073</v>
      </c>
      <c r="O1665" s="119"/>
      <c r="P1665" s="119"/>
      <c r="AF1665" s="27">
        <f t="shared" si="184"/>
        <v>0</v>
      </c>
      <c r="AG1665" s="27">
        <f t="shared" si="185"/>
        <v>0</v>
      </c>
      <c r="AH1665" s="27">
        <f t="shared" si="186"/>
        <v>0</v>
      </c>
      <c r="AI1665" s="27">
        <f t="shared" si="187"/>
        <v>0</v>
      </c>
      <c r="AJ1665" s="27">
        <f t="shared" si="188"/>
        <v>9999</v>
      </c>
      <c r="AK1665" s="27">
        <f t="shared" si="189"/>
        <v>9999</v>
      </c>
      <c r="AL1665" s="27">
        <f t="shared" si="190"/>
        <v>9999</v>
      </c>
      <c r="AM1665" s="27">
        <f t="shared" si="191"/>
        <v>9999</v>
      </c>
    </row>
    <row r="1666" spans="1:39" ht="35.1" customHeight="1">
      <c r="A1666" s="119" t="s">
        <v>2121</v>
      </c>
      <c r="B1666" s="119" t="s">
        <v>6525</v>
      </c>
      <c r="C1666" s="119" t="s">
        <v>2131</v>
      </c>
      <c r="D1666" s="119" t="s">
        <v>14</v>
      </c>
      <c r="E1666" s="119" t="s">
        <v>12</v>
      </c>
      <c r="F1666" s="121">
        <v>4</v>
      </c>
      <c r="G1666" s="121">
        <v>0</v>
      </c>
      <c r="H1666" s="121">
        <v>2</v>
      </c>
      <c r="I1666" s="119"/>
      <c r="J1666" s="119" t="s">
        <v>2131</v>
      </c>
      <c r="K1666" s="119"/>
      <c r="L1666" s="119" t="s">
        <v>6526</v>
      </c>
      <c r="M1666" s="119" t="s">
        <v>2131</v>
      </c>
      <c r="N1666" s="119" t="s">
        <v>6527</v>
      </c>
      <c r="O1666" s="119"/>
      <c r="P1666" s="119"/>
      <c r="AF1666" s="27">
        <f t="shared" si="184"/>
        <v>0</v>
      </c>
      <c r="AG1666" s="27">
        <f t="shared" si="185"/>
        <v>0</v>
      </c>
      <c r="AH1666" s="27">
        <f t="shared" si="186"/>
        <v>0</v>
      </c>
      <c r="AI1666" s="27">
        <f t="shared" si="187"/>
        <v>0</v>
      </c>
      <c r="AJ1666" s="27">
        <f t="shared" si="188"/>
        <v>9999</v>
      </c>
      <c r="AK1666" s="27">
        <f t="shared" si="189"/>
        <v>9999</v>
      </c>
      <c r="AL1666" s="27">
        <f t="shared" si="190"/>
        <v>9999</v>
      </c>
      <c r="AM1666" s="27">
        <f t="shared" si="191"/>
        <v>9999</v>
      </c>
    </row>
    <row r="1667" spans="1:39" ht="35.1" customHeight="1">
      <c r="A1667" s="119" t="s">
        <v>2121</v>
      </c>
      <c r="B1667" s="119" t="s">
        <v>6528</v>
      </c>
      <c r="C1667" s="119" t="s">
        <v>6529</v>
      </c>
      <c r="D1667" s="119" t="s">
        <v>14</v>
      </c>
      <c r="E1667" s="119" t="s">
        <v>3571</v>
      </c>
      <c r="F1667" s="121">
        <v>5</v>
      </c>
      <c r="G1667" s="121">
        <v>0</v>
      </c>
      <c r="H1667" s="121">
        <v>0</v>
      </c>
      <c r="I1667" s="119"/>
      <c r="J1667" s="119"/>
      <c r="K1667" s="119"/>
      <c r="L1667" s="119"/>
      <c r="M1667" s="119"/>
      <c r="N1667" s="119"/>
      <c r="O1667" s="119"/>
      <c r="P1667" s="119"/>
      <c r="AF1667" s="27">
        <f t="shared" si="184"/>
        <v>0</v>
      </c>
      <c r="AG1667" s="27">
        <f t="shared" si="185"/>
        <v>0</v>
      </c>
      <c r="AH1667" s="27">
        <f t="shared" si="186"/>
        <v>0</v>
      </c>
      <c r="AI1667" s="27">
        <f t="shared" si="187"/>
        <v>0</v>
      </c>
      <c r="AJ1667" s="27">
        <f t="shared" si="188"/>
        <v>9999</v>
      </c>
      <c r="AK1667" s="27">
        <f t="shared" si="189"/>
        <v>9999</v>
      </c>
      <c r="AL1667" s="27">
        <f t="shared" si="190"/>
        <v>9999</v>
      </c>
      <c r="AM1667" s="27">
        <f t="shared" si="191"/>
        <v>9999</v>
      </c>
    </row>
    <row r="1668" spans="1:39" ht="35.1" customHeight="1">
      <c r="A1668" s="119" t="s">
        <v>2133</v>
      </c>
      <c r="B1668" s="119" t="s">
        <v>6530</v>
      </c>
      <c r="C1668" s="119" t="s">
        <v>2142</v>
      </c>
      <c r="D1668" s="119" t="s">
        <v>19</v>
      </c>
      <c r="E1668" s="119" t="s">
        <v>12</v>
      </c>
      <c r="F1668" s="121">
        <v>1</v>
      </c>
      <c r="G1668" s="121">
        <v>3</v>
      </c>
      <c r="H1668" s="121">
        <v>0</v>
      </c>
      <c r="I1668" s="119" t="s">
        <v>2142</v>
      </c>
      <c r="J1668" s="119"/>
      <c r="K1668" s="119" t="s">
        <v>6531</v>
      </c>
      <c r="L1668" s="119"/>
      <c r="M1668" s="119" t="s">
        <v>2142</v>
      </c>
      <c r="N1668" s="119"/>
      <c r="O1668" s="119"/>
      <c r="P1668" s="119"/>
      <c r="AF1668" s="27">
        <f t="shared" si="184"/>
        <v>0</v>
      </c>
      <c r="AG1668" s="27">
        <f t="shared" si="185"/>
        <v>0</v>
      </c>
      <c r="AH1668" s="27">
        <f t="shared" si="186"/>
        <v>0</v>
      </c>
      <c r="AI1668" s="27">
        <f t="shared" si="187"/>
        <v>0</v>
      </c>
      <c r="AJ1668" s="27">
        <f t="shared" si="188"/>
        <v>9999</v>
      </c>
      <c r="AK1668" s="27">
        <f t="shared" si="189"/>
        <v>9999</v>
      </c>
      <c r="AL1668" s="27">
        <f t="shared" si="190"/>
        <v>9999</v>
      </c>
      <c r="AM1668" s="27">
        <f t="shared" si="191"/>
        <v>9999</v>
      </c>
    </row>
    <row r="1669" spans="1:39" ht="35.1" customHeight="1">
      <c r="A1669" s="119" t="s">
        <v>2133</v>
      </c>
      <c r="B1669" s="119" t="s">
        <v>6532</v>
      </c>
      <c r="C1669" s="119" t="s">
        <v>2143</v>
      </c>
      <c r="D1669" s="119" t="s">
        <v>19</v>
      </c>
      <c r="E1669" s="119" t="s">
        <v>12</v>
      </c>
      <c r="F1669" s="121">
        <v>2</v>
      </c>
      <c r="G1669" s="121">
        <v>3</v>
      </c>
      <c r="H1669" s="121">
        <v>0</v>
      </c>
      <c r="I1669" s="119" t="s">
        <v>2143</v>
      </c>
      <c r="J1669" s="119"/>
      <c r="K1669" s="119" t="s">
        <v>6533</v>
      </c>
      <c r="L1669" s="119"/>
      <c r="M1669" s="119" t="s">
        <v>2143</v>
      </c>
      <c r="N1669" s="119"/>
      <c r="O1669" s="119"/>
      <c r="P1669" s="119"/>
      <c r="AF1669" s="27">
        <f t="shared" si="184"/>
        <v>0</v>
      </c>
      <c r="AG1669" s="27">
        <f t="shared" si="185"/>
        <v>0</v>
      </c>
      <c r="AH1669" s="27">
        <f t="shared" si="186"/>
        <v>0</v>
      </c>
      <c r="AI1669" s="27">
        <f t="shared" si="187"/>
        <v>0</v>
      </c>
      <c r="AJ1669" s="27">
        <f t="shared" si="188"/>
        <v>9999</v>
      </c>
      <c r="AK1669" s="27">
        <f t="shared" si="189"/>
        <v>9999</v>
      </c>
      <c r="AL1669" s="27">
        <f t="shared" si="190"/>
        <v>9999</v>
      </c>
      <c r="AM1669" s="27">
        <f t="shared" si="191"/>
        <v>9999</v>
      </c>
    </row>
    <row r="1670" spans="1:39" ht="35.1" customHeight="1">
      <c r="A1670" s="119" t="s">
        <v>2133</v>
      </c>
      <c r="B1670" s="119" t="s">
        <v>6534</v>
      </c>
      <c r="C1670" s="119" t="s">
        <v>6535</v>
      </c>
      <c r="D1670" s="119" t="s">
        <v>19</v>
      </c>
      <c r="E1670" s="119" t="s">
        <v>12</v>
      </c>
      <c r="F1670" s="121">
        <v>3</v>
      </c>
      <c r="G1670" s="121">
        <v>2</v>
      </c>
      <c r="H1670" s="121">
        <v>0</v>
      </c>
      <c r="I1670" s="119" t="s">
        <v>6535</v>
      </c>
      <c r="J1670" s="119"/>
      <c r="K1670" s="119" t="s">
        <v>6536</v>
      </c>
      <c r="L1670" s="119"/>
      <c r="M1670" s="119" t="s">
        <v>6535</v>
      </c>
      <c r="N1670" s="119" t="s">
        <v>6537</v>
      </c>
      <c r="O1670" s="119" t="s">
        <v>6538</v>
      </c>
      <c r="P1670" s="119" t="s">
        <v>6539</v>
      </c>
      <c r="AF1670" s="27">
        <f t="shared" si="184"/>
        <v>0</v>
      </c>
      <c r="AG1670" s="27">
        <f t="shared" si="185"/>
        <v>0</v>
      </c>
      <c r="AH1670" s="27">
        <f t="shared" si="186"/>
        <v>0</v>
      </c>
      <c r="AI1670" s="27">
        <f t="shared" si="187"/>
        <v>0</v>
      </c>
      <c r="AJ1670" s="27">
        <f t="shared" si="188"/>
        <v>9999</v>
      </c>
      <c r="AK1670" s="27">
        <f t="shared" si="189"/>
        <v>9999</v>
      </c>
      <c r="AL1670" s="27">
        <f t="shared" si="190"/>
        <v>9999</v>
      </c>
      <c r="AM1670" s="27">
        <f t="shared" si="191"/>
        <v>9999</v>
      </c>
    </row>
    <row r="1671" spans="1:39" ht="35.1" customHeight="1">
      <c r="A1671" s="119" t="s">
        <v>2133</v>
      </c>
      <c r="B1671" s="119" t="s">
        <v>6540</v>
      </c>
      <c r="C1671" s="119" t="s">
        <v>6541</v>
      </c>
      <c r="D1671" s="119" t="s">
        <v>19</v>
      </c>
      <c r="E1671" s="119" t="s">
        <v>12</v>
      </c>
      <c r="F1671" s="121">
        <v>4</v>
      </c>
      <c r="G1671" s="121">
        <v>2</v>
      </c>
      <c r="H1671" s="121">
        <v>0</v>
      </c>
      <c r="I1671" s="119" t="s">
        <v>6541</v>
      </c>
      <c r="J1671" s="119"/>
      <c r="K1671" s="119" t="s">
        <v>6542</v>
      </c>
      <c r="L1671" s="119"/>
      <c r="M1671" s="119" t="s">
        <v>6541</v>
      </c>
      <c r="N1671" s="119" t="s">
        <v>6543</v>
      </c>
      <c r="O1671" s="119" t="s">
        <v>6544</v>
      </c>
      <c r="P1671" s="119" t="s">
        <v>6545</v>
      </c>
      <c r="AF1671" s="27">
        <f t="shared" si="184"/>
        <v>0</v>
      </c>
      <c r="AG1671" s="27">
        <f t="shared" si="185"/>
        <v>0</v>
      </c>
      <c r="AH1671" s="27">
        <f t="shared" si="186"/>
        <v>0</v>
      </c>
      <c r="AI1671" s="27">
        <f t="shared" si="187"/>
        <v>0</v>
      </c>
      <c r="AJ1671" s="27">
        <f t="shared" si="188"/>
        <v>9999</v>
      </c>
      <c r="AK1671" s="27">
        <f t="shared" si="189"/>
        <v>9999</v>
      </c>
      <c r="AL1671" s="27">
        <f t="shared" si="190"/>
        <v>9999</v>
      </c>
      <c r="AM1671" s="27">
        <f t="shared" si="191"/>
        <v>9999</v>
      </c>
    </row>
    <row r="1672" spans="1:39" ht="35.1" customHeight="1">
      <c r="A1672" s="119" t="s">
        <v>2133</v>
      </c>
      <c r="B1672" s="119" t="s">
        <v>6546</v>
      </c>
      <c r="C1672" s="119" t="s">
        <v>6547</v>
      </c>
      <c r="D1672" s="119" t="s">
        <v>19</v>
      </c>
      <c r="E1672" s="119" t="s">
        <v>3571</v>
      </c>
      <c r="F1672" s="121">
        <v>5</v>
      </c>
      <c r="G1672" s="121">
        <v>0</v>
      </c>
      <c r="H1672" s="121">
        <v>0</v>
      </c>
      <c r="I1672" s="119"/>
      <c r="J1672" s="119"/>
      <c r="K1672" s="119"/>
      <c r="L1672" s="119"/>
      <c r="M1672" s="119"/>
      <c r="N1672" s="119"/>
      <c r="O1672" s="119"/>
      <c r="P1672" s="119"/>
      <c r="AF1672" s="27">
        <f t="shared" si="184"/>
        <v>0</v>
      </c>
      <c r="AG1672" s="27">
        <f t="shared" si="185"/>
        <v>0</v>
      </c>
      <c r="AH1672" s="27">
        <f t="shared" si="186"/>
        <v>0</v>
      </c>
      <c r="AI1672" s="27">
        <f t="shared" si="187"/>
        <v>0</v>
      </c>
      <c r="AJ1672" s="27">
        <f t="shared" si="188"/>
        <v>9999</v>
      </c>
      <c r="AK1672" s="27">
        <f t="shared" si="189"/>
        <v>9999</v>
      </c>
      <c r="AL1672" s="27">
        <f t="shared" si="190"/>
        <v>9999</v>
      </c>
      <c r="AM1672" s="27">
        <f t="shared" si="191"/>
        <v>9999</v>
      </c>
    </row>
    <row r="1673" spans="1:39" ht="35.1" customHeight="1">
      <c r="A1673" s="119" t="s">
        <v>2133</v>
      </c>
      <c r="B1673" s="119" t="s">
        <v>6548</v>
      </c>
      <c r="C1673" s="119" t="s">
        <v>1061</v>
      </c>
      <c r="D1673" s="119" t="s">
        <v>14</v>
      </c>
      <c r="E1673" s="119" t="s">
        <v>12</v>
      </c>
      <c r="F1673" s="121">
        <v>1</v>
      </c>
      <c r="G1673" s="121">
        <v>0</v>
      </c>
      <c r="H1673" s="121">
        <v>3</v>
      </c>
      <c r="I1673" s="119"/>
      <c r="J1673" s="119" t="s">
        <v>1061</v>
      </c>
      <c r="K1673" s="119"/>
      <c r="L1673" s="119" t="s">
        <v>4686</v>
      </c>
      <c r="M1673" s="119" t="s">
        <v>1061</v>
      </c>
      <c r="N1673" s="119" t="s">
        <v>4687</v>
      </c>
      <c r="O1673" s="119"/>
      <c r="P1673" s="119"/>
      <c r="AF1673" s="27">
        <f t="shared" si="184"/>
        <v>0</v>
      </c>
      <c r="AG1673" s="27">
        <f t="shared" si="185"/>
        <v>0</v>
      </c>
      <c r="AH1673" s="27">
        <f t="shared" si="186"/>
        <v>0</v>
      </c>
      <c r="AI1673" s="27">
        <f t="shared" si="187"/>
        <v>0</v>
      </c>
      <c r="AJ1673" s="27">
        <f t="shared" si="188"/>
        <v>9999</v>
      </c>
      <c r="AK1673" s="27">
        <f t="shared" si="189"/>
        <v>9999</v>
      </c>
      <c r="AL1673" s="27">
        <f t="shared" si="190"/>
        <v>9999</v>
      </c>
      <c r="AM1673" s="27">
        <f t="shared" si="191"/>
        <v>9999</v>
      </c>
    </row>
    <row r="1674" spans="1:39" ht="35.1" customHeight="1">
      <c r="A1674" s="119" t="s">
        <v>2133</v>
      </c>
      <c r="B1674" s="119" t="s">
        <v>6549</v>
      </c>
      <c r="C1674" s="119" t="s">
        <v>1132</v>
      </c>
      <c r="D1674" s="119" t="s">
        <v>14</v>
      </c>
      <c r="E1674" s="119" t="s">
        <v>12</v>
      </c>
      <c r="F1674" s="121">
        <v>2</v>
      </c>
      <c r="G1674" s="121">
        <v>0</v>
      </c>
      <c r="H1674" s="121">
        <v>3</v>
      </c>
      <c r="I1674" s="119"/>
      <c r="J1674" s="119" t="s">
        <v>1132</v>
      </c>
      <c r="K1674" s="119"/>
      <c r="L1674" s="119" t="s">
        <v>4808</v>
      </c>
      <c r="M1674" s="119" t="s">
        <v>1132</v>
      </c>
      <c r="N1674" s="119"/>
      <c r="O1674" s="119"/>
      <c r="P1674" s="119"/>
      <c r="AF1674" s="27">
        <f t="shared" si="184"/>
        <v>0</v>
      </c>
      <c r="AG1674" s="27">
        <f t="shared" si="185"/>
        <v>0</v>
      </c>
      <c r="AH1674" s="27">
        <f t="shared" si="186"/>
        <v>0</v>
      </c>
      <c r="AI1674" s="27">
        <f t="shared" si="187"/>
        <v>0</v>
      </c>
      <c r="AJ1674" s="27">
        <f t="shared" si="188"/>
        <v>9999</v>
      </c>
      <c r="AK1674" s="27">
        <f t="shared" si="189"/>
        <v>9999</v>
      </c>
      <c r="AL1674" s="27">
        <f t="shared" si="190"/>
        <v>9999</v>
      </c>
      <c r="AM1674" s="27">
        <f t="shared" si="191"/>
        <v>9999</v>
      </c>
    </row>
    <row r="1675" spans="1:39" ht="35.1" customHeight="1">
      <c r="A1675" s="119" t="s">
        <v>2133</v>
      </c>
      <c r="B1675" s="119" t="s">
        <v>6550</v>
      </c>
      <c r="C1675" s="119" t="s">
        <v>853</v>
      </c>
      <c r="D1675" s="119" t="s">
        <v>14</v>
      </c>
      <c r="E1675" s="119" t="s">
        <v>12</v>
      </c>
      <c r="F1675" s="121">
        <v>3</v>
      </c>
      <c r="G1675" s="121">
        <v>0</v>
      </c>
      <c r="H1675" s="121">
        <v>2</v>
      </c>
      <c r="I1675" s="119"/>
      <c r="J1675" s="119" t="s">
        <v>853</v>
      </c>
      <c r="K1675" s="119"/>
      <c r="L1675" s="119" t="s">
        <v>4335</v>
      </c>
      <c r="M1675" s="119" t="s">
        <v>853</v>
      </c>
      <c r="N1675" s="119"/>
      <c r="O1675" s="119"/>
      <c r="P1675" s="119"/>
      <c r="AF1675" s="27">
        <f t="shared" si="184"/>
        <v>0</v>
      </c>
      <c r="AG1675" s="27">
        <f t="shared" si="185"/>
        <v>0</v>
      </c>
      <c r="AH1675" s="27">
        <f t="shared" si="186"/>
        <v>0</v>
      </c>
      <c r="AI1675" s="27">
        <f t="shared" si="187"/>
        <v>0</v>
      </c>
      <c r="AJ1675" s="27">
        <f t="shared" si="188"/>
        <v>9999</v>
      </c>
      <c r="AK1675" s="27">
        <f t="shared" si="189"/>
        <v>9999</v>
      </c>
      <c r="AL1675" s="27">
        <f t="shared" si="190"/>
        <v>9999</v>
      </c>
      <c r="AM1675" s="27">
        <f t="shared" si="191"/>
        <v>9999</v>
      </c>
    </row>
    <row r="1676" spans="1:39" ht="35.1" customHeight="1">
      <c r="A1676" s="119" t="s">
        <v>2133</v>
      </c>
      <c r="B1676" s="119" t="s">
        <v>6551</v>
      </c>
      <c r="C1676" s="119" t="s">
        <v>1074</v>
      </c>
      <c r="D1676" s="119" t="s">
        <v>14</v>
      </c>
      <c r="E1676" s="119" t="s">
        <v>12</v>
      </c>
      <c r="F1676" s="121">
        <v>4</v>
      </c>
      <c r="G1676" s="121">
        <v>0</v>
      </c>
      <c r="H1676" s="121">
        <v>2</v>
      </c>
      <c r="I1676" s="119"/>
      <c r="J1676" s="119" t="s">
        <v>1074</v>
      </c>
      <c r="K1676" s="119"/>
      <c r="L1676" s="119" t="s">
        <v>4709</v>
      </c>
      <c r="M1676" s="119" t="s">
        <v>1074</v>
      </c>
      <c r="N1676" s="119"/>
      <c r="O1676" s="119"/>
      <c r="P1676" s="119"/>
      <c r="AF1676" s="27">
        <f t="shared" si="184"/>
        <v>0</v>
      </c>
      <c r="AG1676" s="27">
        <f t="shared" si="185"/>
        <v>0</v>
      </c>
      <c r="AH1676" s="27">
        <f t="shared" si="186"/>
        <v>0</v>
      </c>
      <c r="AI1676" s="27">
        <f t="shared" si="187"/>
        <v>0</v>
      </c>
      <c r="AJ1676" s="27">
        <f t="shared" si="188"/>
        <v>9999</v>
      </c>
      <c r="AK1676" s="27">
        <f t="shared" si="189"/>
        <v>9999</v>
      </c>
      <c r="AL1676" s="27">
        <f t="shared" si="190"/>
        <v>9999</v>
      </c>
      <c r="AM1676" s="27">
        <f t="shared" si="191"/>
        <v>9999</v>
      </c>
    </row>
    <row r="1677" spans="1:39" ht="35.1" customHeight="1">
      <c r="A1677" s="119" t="s">
        <v>2133</v>
      </c>
      <c r="B1677" s="119" t="s">
        <v>6552</v>
      </c>
      <c r="C1677" s="119" t="s">
        <v>6553</v>
      </c>
      <c r="D1677" s="119" t="s">
        <v>14</v>
      </c>
      <c r="E1677" s="119" t="s">
        <v>3571</v>
      </c>
      <c r="F1677" s="121">
        <v>5</v>
      </c>
      <c r="G1677" s="121">
        <v>0</v>
      </c>
      <c r="H1677" s="121">
        <v>0</v>
      </c>
      <c r="I1677" s="119"/>
      <c r="J1677" s="119"/>
      <c r="K1677" s="119"/>
      <c r="L1677" s="119"/>
      <c r="M1677" s="119"/>
      <c r="N1677" s="119"/>
      <c r="O1677" s="119"/>
      <c r="P1677" s="119"/>
      <c r="AF1677" s="27">
        <f t="shared" si="184"/>
        <v>0</v>
      </c>
      <c r="AG1677" s="27">
        <f t="shared" si="185"/>
        <v>0</v>
      </c>
      <c r="AH1677" s="27">
        <f t="shared" si="186"/>
        <v>0</v>
      </c>
      <c r="AI1677" s="27">
        <f t="shared" si="187"/>
        <v>0</v>
      </c>
      <c r="AJ1677" s="27">
        <f t="shared" si="188"/>
        <v>9999</v>
      </c>
      <c r="AK1677" s="27">
        <f t="shared" si="189"/>
        <v>9999</v>
      </c>
      <c r="AL1677" s="27">
        <f t="shared" si="190"/>
        <v>9999</v>
      </c>
      <c r="AM1677" s="27">
        <f t="shared" si="191"/>
        <v>9999</v>
      </c>
    </row>
    <row r="1678" spans="1:39" ht="35.1" customHeight="1">
      <c r="A1678" s="119" t="s">
        <v>781</v>
      </c>
      <c r="B1678" s="119" t="s">
        <v>6554</v>
      </c>
      <c r="C1678" s="119" t="s">
        <v>2152</v>
      </c>
      <c r="D1678" s="119" t="s">
        <v>19</v>
      </c>
      <c r="E1678" s="119" t="s">
        <v>12</v>
      </c>
      <c r="F1678" s="121">
        <v>1</v>
      </c>
      <c r="G1678" s="121">
        <v>3</v>
      </c>
      <c r="H1678" s="121">
        <v>0</v>
      </c>
      <c r="I1678" s="119" t="s">
        <v>2152</v>
      </c>
      <c r="J1678" s="119"/>
      <c r="K1678" s="119" t="s">
        <v>6555</v>
      </c>
      <c r="L1678" s="119"/>
      <c r="M1678" s="119" t="s">
        <v>2152</v>
      </c>
      <c r="N1678" s="119" t="s">
        <v>6556</v>
      </c>
      <c r="O1678" s="119" t="s">
        <v>6557</v>
      </c>
      <c r="P1678" s="119" t="s">
        <v>6558</v>
      </c>
      <c r="AF1678" s="27">
        <f t="shared" si="184"/>
        <v>0</v>
      </c>
      <c r="AG1678" s="27">
        <f t="shared" si="185"/>
        <v>0</v>
      </c>
      <c r="AH1678" s="27">
        <f t="shared" si="186"/>
        <v>0</v>
      </c>
      <c r="AI1678" s="27">
        <f t="shared" si="187"/>
        <v>0</v>
      </c>
      <c r="AJ1678" s="27">
        <f t="shared" si="188"/>
        <v>9999</v>
      </c>
      <c r="AK1678" s="27">
        <f t="shared" si="189"/>
        <v>9999</v>
      </c>
      <c r="AL1678" s="27">
        <f t="shared" si="190"/>
        <v>9999</v>
      </c>
      <c r="AM1678" s="27">
        <f t="shared" si="191"/>
        <v>9999</v>
      </c>
    </row>
    <row r="1679" spans="1:39" ht="35.1" customHeight="1">
      <c r="A1679" s="119" t="s">
        <v>781</v>
      </c>
      <c r="B1679" s="119" t="s">
        <v>6559</v>
      </c>
      <c r="C1679" s="119" t="s">
        <v>2153</v>
      </c>
      <c r="D1679" s="119" t="s">
        <v>19</v>
      </c>
      <c r="E1679" s="119" t="s">
        <v>12</v>
      </c>
      <c r="F1679" s="121">
        <v>2</v>
      </c>
      <c r="G1679" s="121">
        <v>2</v>
      </c>
      <c r="H1679" s="121">
        <v>0</v>
      </c>
      <c r="I1679" s="119" t="s">
        <v>2153</v>
      </c>
      <c r="J1679" s="119"/>
      <c r="K1679" s="119" t="s">
        <v>6560</v>
      </c>
      <c r="L1679" s="119"/>
      <c r="M1679" s="119" t="s">
        <v>2153</v>
      </c>
      <c r="N1679" s="119" t="s">
        <v>6561</v>
      </c>
      <c r="O1679" s="119" t="s">
        <v>652</v>
      </c>
      <c r="P1679" s="119" t="s">
        <v>4001</v>
      </c>
      <c r="AF1679" s="27">
        <f t="shared" si="184"/>
        <v>0</v>
      </c>
      <c r="AG1679" s="27">
        <f t="shared" si="185"/>
        <v>0</v>
      </c>
      <c r="AH1679" s="27">
        <f t="shared" si="186"/>
        <v>0</v>
      </c>
      <c r="AI1679" s="27">
        <f t="shared" si="187"/>
        <v>0</v>
      </c>
      <c r="AJ1679" s="27">
        <f t="shared" si="188"/>
        <v>9999</v>
      </c>
      <c r="AK1679" s="27">
        <f t="shared" si="189"/>
        <v>9999</v>
      </c>
      <c r="AL1679" s="27">
        <f t="shared" si="190"/>
        <v>9999</v>
      </c>
      <c r="AM1679" s="27">
        <f t="shared" si="191"/>
        <v>9999</v>
      </c>
    </row>
    <row r="1680" spans="1:39" ht="35.1" customHeight="1">
      <c r="A1680" s="119" t="s">
        <v>781</v>
      </c>
      <c r="B1680" s="119" t="s">
        <v>6562</v>
      </c>
      <c r="C1680" s="119" t="s">
        <v>482</v>
      </c>
      <c r="D1680" s="119" t="s">
        <v>19</v>
      </c>
      <c r="E1680" s="119" t="s">
        <v>12</v>
      </c>
      <c r="F1680" s="121">
        <v>3</v>
      </c>
      <c r="G1680" s="121">
        <v>2</v>
      </c>
      <c r="H1680" s="121">
        <v>0</v>
      </c>
      <c r="I1680" s="119" t="s">
        <v>482</v>
      </c>
      <c r="J1680" s="119"/>
      <c r="K1680" s="119" t="s">
        <v>3703</v>
      </c>
      <c r="L1680" s="119"/>
      <c r="M1680" s="119" t="s">
        <v>482</v>
      </c>
      <c r="N1680" s="119"/>
      <c r="O1680" s="119"/>
      <c r="P1680" s="119"/>
      <c r="AF1680" s="27">
        <f t="shared" si="184"/>
        <v>0</v>
      </c>
      <c r="AG1680" s="27">
        <f t="shared" si="185"/>
        <v>0</v>
      </c>
      <c r="AH1680" s="27">
        <f t="shared" si="186"/>
        <v>0</v>
      </c>
      <c r="AI1680" s="27">
        <f t="shared" si="187"/>
        <v>0</v>
      </c>
      <c r="AJ1680" s="27">
        <f t="shared" si="188"/>
        <v>9999</v>
      </c>
      <c r="AK1680" s="27">
        <f t="shared" si="189"/>
        <v>9999</v>
      </c>
      <c r="AL1680" s="27">
        <f t="shared" si="190"/>
        <v>9999</v>
      </c>
      <c r="AM1680" s="27">
        <f t="shared" si="191"/>
        <v>9999</v>
      </c>
    </row>
    <row r="1681" spans="1:39" ht="35.1" customHeight="1">
      <c r="A1681" s="119" t="s">
        <v>781</v>
      </c>
      <c r="B1681" s="119" t="s">
        <v>6563</v>
      </c>
      <c r="C1681" s="119" t="s">
        <v>2588</v>
      </c>
      <c r="D1681" s="119" t="s">
        <v>19</v>
      </c>
      <c r="E1681" s="119" t="s">
        <v>12</v>
      </c>
      <c r="F1681" s="121">
        <v>4</v>
      </c>
      <c r="G1681" s="121">
        <v>2</v>
      </c>
      <c r="H1681" s="121">
        <v>0</v>
      </c>
      <c r="I1681" s="119" t="s">
        <v>2588</v>
      </c>
      <c r="J1681" s="119"/>
      <c r="K1681" s="119" t="s">
        <v>6417</v>
      </c>
      <c r="L1681" s="119"/>
      <c r="M1681" s="119" t="s">
        <v>2588</v>
      </c>
      <c r="N1681" s="119"/>
      <c r="O1681" s="119"/>
      <c r="P1681" s="119"/>
      <c r="AF1681" s="27">
        <f t="shared" si="184"/>
        <v>0</v>
      </c>
      <c r="AG1681" s="27">
        <f t="shared" si="185"/>
        <v>0</v>
      </c>
      <c r="AH1681" s="27">
        <f t="shared" si="186"/>
        <v>0</v>
      </c>
      <c r="AI1681" s="27">
        <f t="shared" si="187"/>
        <v>0</v>
      </c>
      <c r="AJ1681" s="27">
        <f t="shared" si="188"/>
        <v>9999</v>
      </c>
      <c r="AK1681" s="27">
        <f t="shared" si="189"/>
        <v>9999</v>
      </c>
      <c r="AL1681" s="27">
        <f t="shared" si="190"/>
        <v>9999</v>
      </c>
      <c r="AM1681" s="27">
        <f t="shared" si="191"/>
        <v>9999</v>
      </c>
    </row>
    <row r="1682" spans="1:39" ht="35.1" customHeight="1">
      <c r="A1682" s="119" t="s">
        <v>781</v>
      </c>
      <c r="B1682" s="119" t="s">
        <v>6564</v>
      </c>
      <c r="C1682" s="119" t="s">
        <v>6565</v>
      </c>
      <c r="D1682" s="119" t="s">
        <v>19</v>
      </c>
      <c r="E1682" s="119" t="s">
        <v>12</v>
      </c>
      <c r="F1682" s="121">
        <v>5</v>
      </c>
      <c r="G1682" s="121">
        <v>1</v>
      </c>
      <c r="H1682" s="121">
        <v>0</v>
      </c>
      <c r="I1682" s="119" t="s">
        <v>6565</v>
      </c>
      <c r="J1682" s="119"/>
      <c r="K1682" s="119" t="s">
        <v>6566</v>
      </c>
      <c r="L1682" s="119"/>
      <c r="M1682" s="119" t="s">
        <v>6565</v>
      </c>
      <c r="N1682" s="119" t="s">
        <v>6567</v>
      </c>
      <c r="O1682" s="119" t="s">
        <v>2589</v>
      </c>
      <c r="P1682" s="119" t="s">
        <v>1060</v>
      </c>
      <c r="AF1682" s="27">
        <f t="shared" si="184"/>
        <v>0</v>
      </c>
      <c r="AG1682" s="27">
        <f t="shared" si="185"/>
        <v>0</v>
      </c>
      <c r="AH1682" s="27">
        <f t="shared" si="186"/>
        <v>0</v>
      </c>
      <c r="AI1682" s="27">
        <f t="shared" si="187"/>
        <v>0</v>
      </c>
      <c r="AJ1682" s="27">
        <f t="shared" si="188"/>
        <v>9999</v>
      </c>
      <c r="AK1682" s="27">
        <f t="shared" si="189"/>
        <v>9999</v>
      </c>
      <c r="AL1682" s="27">
        <f t="shared" si="190"/>
        <v>9999</v>
      </c>
      <c r="AM1682" s="27">
        <f t="shared" si="191"/>
        <v>9999</v>
      </c>
    </row>
    <row r="1683" spans="1:39" ht="35.1" customHeight="1">
      <c r="A1683" s="119" t="s">
        <v>781</v>
      </c>
      <c r="B1683" s="119" t="s">
        <v>6568</v>
      </c>
      <c r="C1683" s="119" t="s">
        <v>1075</v>
      </c>
      <c r="D1683" s="119" t="s">
        <v>14</v>
      </c>
      <c r="E1683" s="119" t="s">
        <v>12</v>
      </c>
      <c r="F1683" s="121">
        <v>1</v>
      </c>
      <c r="G1683" s="121">
        <v>0</v>
      </c>
      <c r="H1683" s="121">
        <v>3</v>
      </c>
      <c r="I1683" s="119"/>
      <c r="J1683" s="119" t="s">
        <v>1075</v>
      </c>
      <c r="K1683" s="119"/>
      <c r="L1683" s="119" t="s">
        <v>4711</v>
      </c>
      <c r="M1683" s="119" t="s">
        <v>1075</v>
      </c>
      <c r="N1683" s="119"/>
      <c r="O1683" s="119"/>
      <c r="P1683" s="119"/>
      <c r="AF1683" s="27">
        <f t="shared" si="184"/>
        <v>0</v>
      </c>
      <c r="AG1683" s="27">
        <f t="shared" si="185"/>
        <v>0</v>
      </c>
      <c r="AH1683" s="27">
        <f t="shared" si="186"/>
        <v>0</v>
      </c>
      <c r="AI1683" s="27">
        <f t="shared" si="187"/>
        <v>0</v>
      </c>
      <c r="AJ1683" s="27">
        <f t="shared" si="188"/>
        <v>9999</v>
      </c>
      <c r="AK1683" s="27">
        <f t="shared" si="189"/>
        <v>9999</v>
      </c>
      <c r="AL1683" s="27">
        <f t="shared" si="190"/>
        <v>9999</v>
      </c>
      <c r="AM1683" s="27">
        <f t="shared" si="191"/>
        <v>9999</v>
      </c>
    </row>
    <row r="1684" spans="1:39" ht="35.1" customHeight="1">
      <c r="A1684" s="119" t="s">
        <v>781</v>
      </c>
      <c r="B1684" s="119" t="s">
        <v>6569</v>
      </c>
      <c r="C1684" s="119" t="s">
        <v>852</v>
      </c>
      <c r="D1684" s="119" t="s">
        <v>14</v>
      </c>
      <c r="E1684" s="119" t="s">
        <v>12</v>
      </c>
      <c r="F1684" s="121">
        <v>2</v>
      </c>
      <c r="G1684" s="121">
        <v>0</v>
      </c>
      <c r="H1684" s="121">
        <v>3</v>
      </c>
      <c r="I1684" s="119"/>
      <c r="J1684" s="119" t="s">
        <v>852</v>
      </c>
      <c r="K1684" s="119"/>
      <c r="L1684" s="119" t="s">
        <v>4333</v>
      </c>
      <c r="M1684" s="119" t="s">
        <v>852</v>
      </c>
      <c r="N1684" s="119"/>
      <c r="O1684" s="119"/>
      <c r="P1684" s="119"/>
      <c r="AF1684" s="27">
        <f t="shared" si="184"/>
        <v>0</v>
      </c>
      <c r="AG1684" s="27">
        <f t="shared" si="185"/>
        <v>0</v>
      </c>
      <c r="AH1684" s="27">
        <f t="shared" si="186"/>
        <v>0</v>
      </c>
      <c r="AI1684" s="27">
        <f t="shared" si="187"/>
        <v>0</v>
      </c>
      <c r="AJ1684" s="27">
        <f t="shared" si="188"/>
        <v>9999</v>
      </c>
      <c r="AK1684" s="27">
        <f t="shared" si="189"/>
        <v>9999</v>
      </c>
      <c r="AL1684" s="27">
        <f t="shared" si="190"/>
        <v>9999</v>
      </c>
      <c r="AM1684" s="27">
        <f t="shared" si="191"/>
        <v>9999</v>
      </c>
    </row>
    <row r="1685" spans="1:39" ht="35.1" customHeight="1">
      <c r="A1685" s="119" t="s">
        <v>781</v>
      </c>
      <c r="B1685" s="119" t="s">
        <v>6570</v>
      </c>
      <c r="C1685" s="119" t="s">
        <v>1097</v>
      </c>
      <c r="D1685" s="119" t="s">
        <v>14</v>
      </c>
      <c r="E1685" s="119" t="s">
        <v>12</v>
      </c>
      <c r="F1685" s="121">
        <v>3</v>
      </c>
      <c r="G1685" s="121">
        <v>0</v>
      </c>
      <c r="H1685" s="121">
        <v>2</v>
      </c>
      <c r="I1685" s="119"/>
      <c r="J1685" s="119" t="s">
        <v>1097</v>
      </c>
      <c r="K1685" s="119"/>
      <c r="L1685" s="119" t="s">
        <v>4745</v>
      </c>
      <c r="M1685" s="119" t="s">
        <v>1097</v>
      </c>
      <c r="N1685" s="119"/>
      <c r="O1685" s="119"/>
      <c r="P1685" s="119"/>
      <c r="AF1685" s="27">
        <f t="shared" si="184"/>
        <v>0</v>
      </c>
      <c r="AG1685" s="27">
        <f t="shared" si="185"/>
        <v>0</v>
      </c>
      <c r="AH1685" s="27">
        <f t="shared" si="186"/>
        <v>0</v>
      </c>
      <c r="AI1685" s="27">
        <f t="shared" si="187"/>
        <v>0</v>
      </c>
      <c r="AJ1685" s="27">
        <f t="shared" si="188"/>
        <v>9999</v>
      </c>
      <c r="AK1685" s="27">
        <f t="shared" si="189"/>
        <v>9999</v>
      </c>
      <c r="AL1685" s="27">
        <f t="shared" si="190"/>
        <v>9999</v>
      </c>
      <c r="AM1685" s="27">
        <f t="shared" si="191"/>
        <v>9999</v>
      </c>
    </row>
    <row r="1686" spans="1:39" ht="35.1" customHeight="1">
      <c r="A1686" s="119" t="s">
        <v>781</v>
      </c>
      <c r="B1686" s="119" t="s">
        <v>6571</v>
      </c>
      <c r="C1686" s="119" t="s">
        <v>1313</v>
      </c>
      <c r="D1686" s="119" t="s">
        <v>14</v>
      </c>
      <c r="E1686" s="119" t="s">
        <v>12</v>
      </c>
      <c r="F1686" s="121">
        <v>4</v>
      </c>
      <c r="G1686" s="121">
        <v>0</v>
      </c>
      <c r="H1686" s="121">
        <v>2</v>
      </c>
      <c r="I1686" s="119"/>
      <c r="J1686" s="119" t="s">
        <v>1313</v>
      </c>
      <c r="K1686" s="119"/>
      <c r="L1686" s="119" t="s">
        <v>5121</v>
      </c>
      <c r="M1686" s="119" t="s">
        <v>1313</v>
      </c>
      <c r="N1686" s="119" t="s">
        <v>3707</v>
      </c>
      <c r="O1686" s="119"/>
      <c r="P1686" s="119"/>
      <c r="AF1686" s="27">
        <f t="shared" si="184"/>
        <v>0</v>
      </c>
      <c r="AG1686" s="27">
        <f t="shared" si="185"/>
        <v>0</v>
      </c>
      <c r="AH1686" s="27">
        <f t="shared" si="186"/>
        <v>0</v>
      </c>
      <c r="AI1686" s="27">
        <f t="shared" si="187"/>
        <v>0</v>
      </c>
      <c r="AJ1686" s="27">
        <f t="shared" si="188"/>
        <v>9999</v>
      </c>
      <c r="AK1686" s="27">
        <f t="shared" si="189"/>
        <v>9999</v>
      </c>
      <c r="AL1686" s="27">
        <f t="shared" si="190"/>
        <v>9999</v>
      </c>
      <c r="AM1686" s="27">
        <f t="shared" si="191"/>
        <v>9999</v>
      </c>
    </row>
    <row r="1687" spans="1:39" ht="35.1" customHeight="1">
      <c r="A1687" s="119" t="s">
        <v>781</v>
      </c>
      <c r="B1687" s="119" t="s">
        <v>6572</v>
      </c>
      <c r="C1687" s="119" t="s">
        <v>6573</v>
      </c>
      <c r="D1687" s="119" t="s">
        <v>14</v>
      </c>
      <c r="E1687" s="119" t="s">
        <v>3571</v>
      </c>
      <c r="F1687" s="121">
        <v>5</v>
      </c>
      <c r="G1687" s="121">
        <v>0</v>
      </c>
      <c r="H1687" s="121">
        <v>0</v>
      </c>
      <c r="I1687" s="119"/>
      <c r="J1687" s="119"/>
      <c r="K1687" s="119"/>
      <c r="L1687" s="119"/>
      <c r="M1687" s="119"/>
      <c r="N1687" s="119"/>
      <c r="O1687" s="119"/>
      <c r="P1687" s="119"/>
      <c r="AF1687" s="27">
        <f t="shared" si="184"/>
        <v>0</v>
      </c>
      <c r="AG1687" s="27">
        <f t="shared" si="185"/>
        <v>0</v>
      </c>
      <c r="AH1687" s="27">
        <f t="shared" si="186"/>
        <v>0</v>
      </c>
      <c r="AI1687" s="27">
        <f t="shared" si="187"/>
        <v>0</v>
      </c>
      <c r="AJ1687" s="27">
        <f t="shared" si="188"/>
        <v>9999</v>
      </c>
      <c r="AK1687" s="27">
        <f t="shared" si="189"/>
        <v>9999</v>
      </c>
      <c r="AL1687" s="27">
        <f t="shared" si="190"/>
        <v>9999</v>
      </c>
      <c r="AM1687" s="27">
        <f t="shared" si="191"/>
        <v>9999</v>
      </c>
    </row>
  </sheetData>
  <dataValidations count="2">
    <dataValidation type="list" allowBlank="1" showInputMessage="1" showErrorMessage="1" sqref="E11" xr:uid="{0CA3C463-B8BA-42F6-B7C1-87EA902DE6E7}">
      <formula1>"X,"</formula1>
    </dataValidation>
    <dataValidation type="whole" allowBlank="1" showInputMessage="1" showErrorMessage="1" promptTitle="N° question" prompt="Saisir un nombre de 1 à 150." sqref="B2" xr:uid="{94F1DC00-378C-4745-9AAE-6F2CF8C275ED}">
      <formula1>1</formula1>
      <formula2>150</formula2>
    </dataValidation>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58E14-4540-4793-A3CA-62FBD5F34B3E}">
  <dimension ref="A1:N173"/>
  <sheetViews>
    <sheetView workbookViewId="0">
      <selection activeCell="H24" sqref="H24"/>
    </sheetView>
  </sheetViews>
  <sheetFormatPr baseColWidth="10" defaultColWidth="8" defaultRowHeight="15.75"/>
  <cols>
    <col min="1" max="1" width="28" style="21" customWidth="1"/>
    <col min="2" max="2" width="42.5" style="21" customWidth="1"/>
    <col min="3" max="3" width="64.25" style="21" customWidth="1"/>
    <col min="4" max="4" width="56.75" style="21" customWidth="1"/>
    <col min="5" max="5" width="65.5" style="21" customWidth="1"/>
    <col min="6" max="6" width="72.75" style="21" customWidth="1"/>
    <col min="7" max="7" width="44" style="21" customWidth="1"/>
    <col min="8" max="8" width="111.75" style="21" customWidth="1"/>
    <col min="9" max="9" width="8" style="21"/>
    <col min="10" max="11" width="8" style="15"/>
    <col min="12" max="12" width="9.125" style="15" bestFit="1" customWidth="1"/>
    <col min="13" max="13" width="122.625" style="15" customWidth="1"/>
    <col min="14" max="14" width="8" style="1"/>
    <col min="15" max="16384" width="8" style="21"/>
  </cols>
  <sheetData>
    <row r="1" spans="1:14" ht="30" customHeight="1">
      <c r="A1" s="404" t="s">
        <v>212</v>
      </c>
      <c r="B1" s="404"/>
      <c r="C1" s="404"/>
      <c r="D1" s="404"/>
      <c r="E1" s="23"/>
      <c r="F1" s="23"/>
      <c r="G1" s="23"/>
      <c r="H1" s="23"/>
      <c r="K1" s="16">
        <v>1</v>
      </c>
      <c r="L1" s="4" t="str">
        <f>SUBSTITUTE(ADDRESS(1,COLUMN(),4),"1","")</f>
        <v>L</v>
      </c>
      <c r="M1" s="5" t="str">
        <f>SUBSTITUTE(ADDRESS(1,COLUMN(),4),"1","")</f>
        <v>M</v>
      </c>
    </row>
    <row r="2" spans="1:14" s="15" customFormat="1">
      <c r="A2" s="22"/>
      <c r="B2" s="22"/>
      <c r="C2" s="22"/>
      <c r="D2" s="22"/>
      <c r="E2" s="22"/>
      <c r="F2" s="22"/>
      <c r="G2" s="22"/>
      <c r="H2" s="22"/>
      <c r="K2" s="16">
        <v>1</v>
      </c>
      <c r="L2" s="6" t="s">
        <v>74</v>
      </c>
      <c r="M2" s="7"/>
      <c r="N2" s="1"/>
    </row>
    <row r="3" spans="1:14" s="15" customFormat="1" ht="18.75">
      <c r="A3" s="22"/>
      <c r="B3" s="26" t="s">
        <v>381</v>
      </c>
      <c r="C3" s="21"/>
      <c r="D3" s="22"/>
      <c r="E3" s="22"/>
      <c r="F3" s="22"/>
      <c r="G3" s="22"/>
      <c r="H3" s="22"/>
      <c r="K3" s="16">
        <v>1</v>
      </c>
      <c r="L3" s="8">
        <f>SUM(K1:K173)</f>
        <v>173</v>
      </c>
      <c r="M3" s="9" t="s">
        <v>75</v>
      </c>
      <c r="N3" s="1"/>
    </row>
    <row r="4" spans="1:14" s="15" customFormat="1">
      <c r="A4" s="22"/>
      <c r="B4" s="22"/>
      <c r="C4" s="22"/>
      <c r="D4" s="22"/>
      <c r="E4" s="22"/>
      <c r="F4" s="22"/>
      <c r="G4" s="22"/>
      <c r="H4" s="22"/>
      <c r="K4" s="16">
        <v>1</v>
      </c>
      <c r="L4" s="8" cm="1">
        <f t="array" ref="L4">SUM(A173:L173+1)</f>
        <v>24</v>
      </c>
      <c r="M4" s="9" t="s">
        <v>76</v>
      </c>
      <c r="N4" s="1"/>
    </row>
    <row r="5" spans="1:14" s="15" customFormat="1" ht="18.75" customHeight="1">
      <c r="A5" s="22"/>
      <c r="B5" s="25" t="s">
        <v>236</v>
      </c>
      <c r="C5" s="22"/>
      <c r="D5" s="25" t="s">
        <v>370</v>
      </c>
      <c r="E5" s="22"/>
      <c r="F5" s="25" t="s">
        <v>380</v>
      </c>
      <c r="G5" s="22"/>
      <c r="H5" s="405" t="s">
        <v>2604</v>
      </c>
      <c r="K5" s="16">
        <v>1</v>
      </c>
      <c r="L5" s="10" t="s">
        <v>77</v>
      </c>
      <c r="M5" s="17"/>
      <c r="N5" s="1"/>
    </row>
    <row r="6" spans="1:14" s="15" customFormat="1">
      <c r="A6" s="22"/>
      <c r="B6" s="24" t="s">
        <v>379</v>
      </c>
      <c r="C6" s="22"/>
      <c r="D6" s="24" t="s">
        <v>378</v>
      </c>
      <c r="E6" s="22"/>
      <c r="F6" s="24" t="s">
        <v>211</v>
      </c>
      <c r="G6" s="22"/>
      <c r="H6" s="405"/>
      <c r="K6" s="16">
        <v>1</v>
      </c>
      <c r="L6" s="10" t="s">
        <v>78</v>
      </c>
      <c r="M6" s="17"/>
      <c r="N6" s="1"/>
    </row>
    <row r="7" spans="1:14" s="15" customFormat="1" ht="18.75">
      <c r="A7" s="22"/>
      <c r="B7" s="19" t="s">
        <v>208</v>
      </c>
      <c r="C7" s="22"/>
      <c r="D7" s="19" t="s">
        <v>208</v>
      </c>
      <c r="E7" s="22"/>
      <c r="F7" s="19" t="s">
        <v>382</v>
      </c>
      <c r="G7" s="22"/>
      <c r="H7" s="405"/>
      <c r="K7" s="16">
        <v>1</v>
      </c>
      <c r="L7" s="10"/>
      <c r="M7" s="17"/>
      <c r="N7" s="1"/>
    </row>
    <row r="8" spans="1:14" s="15" customFormat="1">
      <c r="A8" s="22"/>
      <c r="B8" s="22" t="s">
        <v>88</v>
      </c>
      <c r="C8" s="22"/>
      <c r="D8" s="21" t="s">
        <v>371</v>
      </c>
      <c r="E8" s="22"/>
      <c r="F8" s="2" t="s">
        <v>88</v>
      </c>
      <c r="G8" s="22"/>
      <c r="H8" s="405"/>
      <c r="K8" s="16">
        <v>1</v>
      </c>
      <c r="L8" s="10" t="s">
        <v>79</v>
      </c>
      <c r="M8" s="17"/>
      <c r="N8" s="1"/>
    </row>
    <row r="9" spans="1:14" s="15" customFormat="1" ht="15.75" customHeight="1">
      <c r="A9" s="22"/>
      <c r="B9" s="22" t="s">
        <v>237</v>
      </c>
      <c r="C9" s="22"/>
      <c r="D9" s="22" t="s">
        <v>372</v>
      </c>
      <c r="E9" s="22"/>
      <c r="F9" s="2" t="s">
        <v>89</v>
      </c>
      <c r="G9" s="22"/>
      <c r="H9" s="49" t="s">
        <v>2607</v>
      </c>
      <c r="K9" s="16">
        <v>1</v>
      </c>
      <c r="L9" s="10" t="s">
        <v>80</v>
      </c>
      <c r="M9" s="17"/>
      <c r="N9" s="1"/>
    </row>
    <row r="10" spans="1:14" s="15" customFormat="1">
      <c r="A10" s="21"/>
      <c r="B10" s="21" t="s">
        <v>238</v>
      </c>
      <c r="C10" s="21"/>
      <c r="D10" s="21" t="s">
        <v>213</v>
      </c>
      <c r="E10" s="21"/>
      <c r="F10" s="2" t="s">
        <v>90</v>
      </c>
      <c r="G10" s="21"/>
      <c r="H10" s="50" t="s">
        <v>2608</v>
      </c>
      <c r="K10" s="16">
        <v>1</v>
      </c>
      <c r="L10" s="10" t="s">
        <v>81</v>
      </c>
      <c r="M10" s="17"/>
      <c r="N10" s="1"/>
    </row>
    <row r="11" spans="1:14" s="15" customFormat="1">
      <c r="A11" s="21"/>
      <c r="B11" s="21"/>
      <c r="C11" s="21"/>
      <c r="D11" s="21"/>
      <c r="E11" s="21"/>
      <c r="F11" s="2" t="s">
        <v>207</v>
      </c>
      <c r="G11" s="21"/>
      <c r="H11" s="32"/>
      <c r="K11" s="16">
        <v>1</v>
      </c>
      <c r="L11" s="10"/>
      <c r="M11" s="17"/>
      <c r="N11" s="1"/>
    </row>
    <row r="12" spans="1:14" s="15" customFormat="1" ht="18.75">
      <c r="A12" s="21"/>
      <c r="B12" s="21" t="s">
        <v>239</v>
      </c>
      <c r="C12" s="21"/>
      <c r="D12" s="21" t="s">
        <v>214</v>
      </c>
      <c r="E12" s="21"/>
      <c r="F12" s="2" t="s">
        <v>91</v>
      </c>
      <c r="G12" s="21"/>
      <c r="H12" s="51" t="s">
        <v>2609</v>
      </c>
      <c r="K12" s="16">
        <v>1</v>
      </c>
      <c r="L12" s="10" t="s">
        <v>82</v>
      </c>
      <c r="M12" s="17"/>
      <c r="N12" s="1"/>
    </row>
    <row r="13" spans="1:14" s="15" customFormat="1">
      <c r="A13" s="21"/>
      <c r="B13" s="21" t="s">
        <v>368</v>
      </c>
      <c r="C13" s="21"/>
      <c r="D13" s="21"/>
      <c r="E13" s="21"/>
      <c r="F13" s="2" t="s">
        <v>186</v>
      </c>
      <c r="G13" s="21"/>
      <c r="H13" s="32" t="s">
        <v>2610</v>
      </c>
      <c r="K13" s="16">
        <v>1</v>
      </c>
      <c r="L13" s="10" t="s">
        <v>83</v>
      </c>
      <c r="M13" s="17"/>
      <c r="N13" s="1"/>
    </row>
    <row r="14" spans="1:14" s="15" customFormat="1">
      <c r="A14" s="21"/>
      <c r="B14" s="21" t="s">
        <v>369</v>
      </c>
      <c r="C14" s="21"/>
      <c r="D14" s="21" t="s">
        <v>215</v>
      </c>
      <c r="E14" s="21"/>
      <c r="F14" s="2" t="s">
        <v>187</v>
      </c>
      <c r="G14" s="21"/>
      <c r="H14" s="32"/>
      <c r="K14" s="16">
        <v>1</v>
      </c>
      <c r="L14" s="17"/>
      <c r="M14" s="17"/>
      <c r="N14" s="1"/>
    </row>
    <row r="15" spans="1:14" s="15" customFormat="1">
      <c r="A15" s="21"/>
      <c r="B15" s="21" t="s">
        <v>240</v>
      </c>
      <c r="C15" s="21"/>
      <c r="D15" s="21" t="s">
        <v>216</v>
      </c>
      <c r="E15" s="21"/>
      <c r="F15" s="2" t="s">
        <v>92</v>
      </c>
      <c r="G15" s="21"/>
      <c r="H15" s="32" t="s">
        <v>2611</v>
      </c>
      <c r="K15" s="16">
        <v>1</v>
      </c>
      <c r="L15" s="11" t="s">
        <v>84</v>
      </c>
      <c r="M15" s="17"/>
      <c r="N15" s="1"/>
    </row>
    <row r="16" spans="1:14" s="15" customFormat="1">
      <c r="A16" s="21"/>
      <c r="B16" s="21" t="s">
        <v>346</v>
      </c>
      <c r="C16" s="21"/>
      <c r="D16" s="21"/>
      <c r="E16" s="21"/>
      <c r="F16" s="2" t="s">
        <v>209</v>
      </c>
      <c r="G16" s="21"/>
      <c r="H16" s="32" t="s">
        <v>2612</v>
      </c>
      <c r="K16" s="16">
        <v>1</v>
      </c>
      <c r="L16" s="12" t="s">
        <v>85</v>
      </c>
      <c r="M16" s="17"/>
      <c r="N16" s="1"/>
    </row>
    <row r="17" spans="1:14" s="15" customFormat="1">
      <c r="A17" s="21"/>
      <c r="B17" s="21" t="s">
        <v>347</v>
      </c>
      <c r="C17" s="21"/>
      <c r="D17" s="21" t="s">
        <v>217</v>
      </c>
      <c r="E17" s="21"/>
      <c r="F17" s="2" t="s">
        <v>210</v>
      </c>
      <c r="G17" s="21"/>
      <c r="H17" s="32" t="s">
        <v>2613</v>
      </c>
      <c r="K17" s="16">
        <v>1</v>
      </c>
      <c r="L17" s="12" t="s">
        <v>86</v>
      </c>
      <c r="M17" s="17"/>
      <c r="N17" s="1"/>
    </row>
    <row r="18" spans="1:14" s="15" customFormat="1">
      <c r="A18" s="21"/>
      <c r="B18" s="21" t="s">
        <v>348</v>
      </c>
      <c r="C18" s="21"/>
      <c r="D18" s="21" t="s">
        <v>228</v>
      </c>
      <c r="E18" s="21"/>
      <c r="F18" s="2" t="s">
        <v>93</v>
      </c>
      <c r="G18" s="21"/>
      <c r="H18" s="32" t="s">
        <v>2614</v>
      </c>
      <c r="K18" s="16">
        <v>1</v>
      </c>
      <c r="L18" s="13" t="s">
        <v>87</v>
      </c>
      <c r="M18" s="17"/>
      <c r="N18" s="1"/>
    </row>
    <row r="19" spans="1:14" s="15" customFormat="1">
      <c r="A19" s="21"/>
      <c r="B19" s="21" t="s">
        <v>349</v>
      </c>
      <c r="C19" s="21"/>
      <c r="D19" s="21" t="s">
        <v>229</v>
      </c>
      <c r="E19" s="21"/>
      <c r="F19" s="2" t="s">
        <v>94</v>
      </c>
      <c r="G19" s="21"/>
      <c r="H19" s="32" t="s">
        <v>2615</v>
      </c>
      <c r="K19" s="16">
        <v>1</v>
      </c>
      <c r="L19" s="14" t="s">
        <v>73</v>
      </c>
      <c r="M19" s="17"/>
      <c r="N19" s="1"/>
    </row>
    <row r="20" spans="1:14" s="15" customFormat="1">
      <c r="A20" s="21"/>
      <c r="B20" s="21" t="s">
        <v>350</v>
      </c>
      <c r="C20" s="21"/>
      <c r="D20" s="21" t="s">
        <v>230</v>
      </c>
      <c r="E20" s="21"/>
      <c r="F20" s="2" t="s">
        <v>95</v>
      </c>
      <c r="G20" s="21"/>
      <c r="H20" s="32" t="s">
        <v>2616</v>
      </c>
      <c r="K20" s="16">
        <v>1</v>
      </c>
      <c r="L20" s="18"/>
      <c r="M20" s="18"/>
      <c r="N20" s="1"/>
    </row>
    <row r="21" spans="1:14" s="15" customFormat="1">
      <c r="A21" s="21"/>
      <c r="B21" s="21" t="s">
        <v>351</v>
      </c>
      <c r="C21" s="21"/>
      <c r="D21" s="21" t="s">
        <v>231</v>
      </c>
      <c r="E21" s="21"/>
      <c r="F21" s="2" t="s">
        <v>96</v>
      </c>
      <c r="G21" s="21"/>
      <c r="H21" s="32"/>
      <c r="K21" s="16">
        <v>1</v>
      </c>
      <c r="N21" s="1"/>
    </row>
    <row r="22" spans="1:14" s="15" customFormat="1">
      <c r="A22" s="21"/>
      <c r="B22" s="21" t="s">
        <v>352</v>
      </c>
      <c r="C22" s="21"/>
      <c r="D22" s="21" t="s">
        <v>232</v>
      </c>
      <c r="E22" s="21"/>
      <c r="F22" s="2" t="s">
        <v>97</v>
      </c>
      <c r="G22" s="21"/>
      <c r="H22" s="32" t="s">
        <v>2617</v>
      </c>
      <c r="K22" s="16">
        <v>1</v>
      </c>
      <c r="N22" s="1"/>
    </row>
    <row r="23" spans="1:14" s="15" customFormat="1">
      <c r="A23" s="21"/>
      <c r="B23" s="21" t="s">
        <v>353</v>
      </c>
      <c r="C23" s="21"/>
      <c r="D23" s="21" t="s">
        <v>233</v>
      </c>
      <c r="E23" s="21"/>
      <c r="F23" s="2" t="s">
        <v>98</v>
      </c>
      <c r="G23" s="21"/>
      <c r="H23" s="32" t="s">
        <v>2618</v>
      </c>
      <c r="K23" s="16">
        <v>1</v>
      </c>
      <c r="N23" s="1"/>
    </row>
    <row r="24" spans="1:14" s="15" customFormat="1">
      <c r="A24" s="21"/>
      <c r="B24" s="21" t="s">
        <v>354</v>
      </c>
      <c r="C24" s="21"/>
      <c r="D24" s="21" t="s">
        <v>234</v>
      </c>
      <c r="E24" s="21"/>
      <c r="F24" s="2" t="s">
        <v>99</v>
      </c>
      <c r="G24" s="21"/>
      <c r="H24" s="32" t="s">
        <v>2619</v>
      </c>
      <c r="K24" s="16">
        <v>1</v>
      </c>
      <c r="N24" s="1"/>
    </row>
    <row r="25" spans="1:14" s="15" customFormat="1">
      <c r="A25" s="21"/>
      <c r="B25" s="21"/>
      <c r="C25" s="21"/>
      <c r="D25" s="21" t="s">
        <v>235</v>
      </c>
      <c r="E25" s="21"/>
      <c r="F25" s="2" t="s">
        <v>100</v>
      </c>
      <c r="G25" s="21"/>
      <c r="H25" s="32" t="s">
        <v>2620</v>
      </c>
      <c r="K25" s="16">
        <v>1</v>
      </c>
      <c r="N25" s="1"/>
    </row>
    <row r="26" spans="1:14" s="15" customFormat="1">
      <c r="A26" s="21"/>
      <c r="B26" s="21" t="s">
        <v>241</v>
      </c>
      <c r="C26" s="21"/>
      <c r="D26" s="21" t="s">
        <v>373</v>
      </c>
      <c r="E26" s="21"/>
      <c r="F26" s="2" t="s">
        <v>101</v>
      </c>
      <c r="G26" s="21"/>
      <c r="H26" s="32"/>
      <c r="K26" s="16">
        <v>1</v>
      </c>
      <c r="N26" s="1"/>
    </row>
    <row r="27" spans="1:14" s="15" customFormat="1">
      <c r="A27" s="21"/>
      <c r="B27" s="21" t="s">
        <v>242</v>
      </c>
      <c r="C27" s="21"/>
      <c r="D27" s="21"/>
      <c r="E27" s="21"/>
      <c r="F27" s="2" t="s">
        <v>102</v>
      </c>
      <c r="G27" s="21"/>
      <c r="H27" s="32" t="s">
        <v>2621</v>
      </c>
      <c r="K27" s="16">
        <v>1</v>
      </c>
      <c r="N27" s="1"/>
    </row>
    <row r="28" spans="1:14" s="15" customFormat="1">
      <c r="A28" s="21"/>
      <c r="B28" s="21" t="s">
        <v>243</v>
      </c>
      <c r="C28" s="21"/>
      <c r="D28" s="21" t="s">
        <v>374</v>
      </c>
      <c r="E28" s="21"/>
      <c r="F28" s="2" t="s">
        <v>103</v>
      </c>
      <c r="G28" s="21"/>
      <c r="H28" s="32" t="s">
        <v>2622</v>
      </c>
      <c r="K28" s="16">
        <v>1</v>
      </c>
      <c r="N28" s="1"/>
    </row>
    <row r="29" spans="1:14" s="15" customFormat="1">
      <c r="A29" s="21"/>
      <c r="B29" s="21" t="s">
        <v>244</v>
      </c>
      <c r="C29" s="21"/>
      <c r="D29" s="21" t="s">
        <v>375</v>
      </c>
      <c r="E29" s="21"/>
      <c r="F29" s="2" t="s">
        <v>104</v>
      </c>
      <c r="G29" s="21"/>
      <c r="H29" s="32" t="s">
        <v>2623</v>
      </c>
      <c r="K29" s="16">
        <v>1</v>
      </c>
      <c r="N29" s="1"/>
    </row>
    <row r="30" spans="1:14" s="15" customFormat="1">
      <c r="A30" s="21"/>
      <c r="B30" s="21" t="s">
        <v>245</v>
      </c>
      <c r="C30" s="21"/>
      <c r="D30" s="21" t="s">
        <v>218</v>
      </c>
      <c r="E30" s="21"/>
      <c r="F30" s="2" t="s">
        <v>105</v>
      </c>
      <c r="G30" s="21"/>
      <c r="H30" s="32" t="s">
        <v>2624</v>
      </c>
      <c r="K30" s="16">
        <v>1</v>
      </c>
      <c r="N30" s="1"/>
    </row>
    <row r="31" spans="1:14" s="15" customFormat="1">
      <c r="A31" s="21"/>
      <c r="B31" s="21" t="s">
        <v>246</v>
      </c>
      <c r="C31" s="21"/>
      <c r="D31" s="21" t="s">
        <v>219</v>
      </c>
      <c r="E31" s="21"/>
      <c r="F31" s="2" t="s">
        <v>106</v>
      </c>
      <c r="G31" s="21"/>
      <c r="H31" s="32" t="s">
        <v>2625</v>
      </c>
      <c r="K31" s="16">
        <v>1</v>
      </c>
      <c r="N31" s="1"/>
    </row>
    <row r="32" spans="1:14" s="15" customFormat="1">
      <c r="A32" s="21"/>
      <c r="B32" s="21" t="s">
        <v>247</v>
      </c>
      <c r="C32" s="21"/>
      <c r="D32" s="21" t="s">
        <v>220</v>
      </c>
      <c r="E32" s="21"/>
      <c r="F32" s="2" t="s">
        <v>107</v>
      </c>
      <c r="G32" s="21"/>
      <c r="H32" s="32" t="s">
        <v>2626</v>
      </c>
      <c r="K32" s="16">
        <v>1</v>
      </c>
      <c r="N32" s="1"/>
    </row>
    <row r="33" spans="1:14" s="15" customFormat="1">
      <c r="A33" s="21"/>
      <c r="B33" s="21" t="s">
        <v>248</v>
      </c>
      <c r="C33" s="21"/>
      <c r="D33" s="21" t="s">
        <v>221</v>
      </c>
      <c r="E33" s="21"/>
      <c r="F33" s="2" t="s">
        <v>108</v>
      </c>
      <c r="G33" s="21"/>
      <c r="H33" s="32" t="s">
        <v>2627</v>
      </c>
      <c r="K33" s="16">
        <v>1</v>
      </c>
      <c r="N33" s="1"/>
    </row>
    <row r="34" spans="1:14" s="15" customFormat="1">
      <c r="A34" s="21"/>
      <c r="B34" s="21" t="s">
        <v>249</v>
      </c>
      <c r="C34" s="21"/>
      <c r="D34" s="21" t="s">
        <v>222</v>
      </c>
      <c r="E34" s="21"/>
      <c r="F34" s="2" t="s">
        <v>188</v>
      </c>
      <c r="G34" s="21"/>
      <c r="H34" s="32" t="s">
        <v>2628</v>
      </c>
      <c r="K34" s="16">
        <v>1</v>
      </c>
      <c r="N34" s="1"/>
    </row>
    <row r="35" spans="1:14" s="15" customFormat="1">
      <c r="A35" s="21"/>
      <c r="B35" s="21"/>
      <c r="C35" s="21"/>
      <c r="D35" s="21" t="s">
        <v>223</v>
      </c>
      <c r="E35" s="21"/>
      <c r="F35" s="2" t="s">
        <v>189</v>
      </c>
      <c r="G35" s="21"/>
      <c r="H35" s="32" t="s">
        <v>2629</v>
      </c>
      <c r="K35" s="16">
        <v>1</v>
      </c>
      <c r="N35" s="1"/>
    </row>
    <row r="36" spans="1:14" s="15" customFormat="1">
      <c r="A36" s="21"/>
      <c r="B36" s="21" t="s">
        <v>250</v>
      </c>
      <c r="C36" s="21"/>
      <c r="D36" s="21" t="s">
        <v>224</v>
      </c>
      <c r="E36" s="21"/>
      <c r="F36" s="2" t="s">
        <v>190</v>
      </c>
      <c r="G36" s="21"/>
      <c r="H36" s="32" t="s">
        <v>2630</v>
      </c>
      <c r="K36" s="16">
        <v>1</v>
      </c>
      <c r="N36" s="1"/>
    </row>
    <row r="37" spans="1:14" s="15" customFormat="1">
      <c r="A37" s="21"/>
      <c r="B37" s="21" t="s">
        <v>251</v>
      </c>
      <c r="C37" s="21"/>
      <c r="D37" s="21" t="s">
        <v>225</v>
      </c>
      <c r="E37" s="21"/>
      <c r="F37" s="2" t="s">
        <v>191</v>
      </c>
      <c r="G37" s="21"/>
      <c r="H37" s="32" t="s">
        <v>2631</v>
      </c>
      <c r="K37" s="16">
        <v>1</v>
      </c>
      <c r="N37" s="1"/>
    </row>
    <row r="38" spans="1:14" s="15" customFormat="1">
      <c r="A38" s="21"/>
      <c r="B38" s="21" t="s">
        <v>238</v>
      </c>
      <c r="C38" s="21"/>
      <c r="D38" s="21" t="s">
        <v>226</v>
      </c>
      <c r="E38" s="21"/>
      <c r="F38" s="2" t="s">
        <v>192</v>
      </c>
      <c r="G38" s="21"/>
      <c r="H38" s="32" t="s">
        <v>2632</v>
      </c>
      <c r="K38" s="16">
        <v>1</v>
      </c>
      <c r="N38" s="1"/>
    </row>
    <row r="39" spans="1:14" s="15" customFormat="1">
      <c r="A39" s="21"/>
      <c r="B39" s="21"/>
      <c r="C39" s="21"/>
      <c r="D39" s="21" t="s">
        <v>227</v>
      </c>
      <c r="E39" s="21"/>
      <c r="F39" s="2" t="s">
        <v>193</v>
      </c>
      <c r="G39" s="21"/>
      <c r="H39" s="32" t="s">
        <v>2633</v>
      </c>
      <c r="K39" s="16">
        <v>1</v>
      </c>
      <c r="N39" s="1"/>
    </row>
    <row r="40" spans="1:14" s="15" customFormat="1">
      <c r="A40" s="21"/>
      <c r="B40" s="21" t="s">
        <v>252</v>
      </c>
      <c r="C40" s="21"/>
      <c r="D40" s="21"/>
      <c r="E40" s="21"/>
      <c r="F40" s="2" t="s">
        <v>109</v>
      </c>
      <c r="G40" s="21"/>
      <c r="H40" s="32" t="s">
        <v>2634</v>
      </c>
      <c r="K40" s="16">
        <v>1</v>
      </c>
      <c r="N40" s="1"/>
    </row>
    <row r="41" spans="1:14" s="15" customFormat="1">
      <c r="A41" s="21"/>
      <c r="B41" s="21"/>
      <c r="C41" s="21"/>
      <c r="D41" s="21" t="s">
        <v>376</v>
      </c>
      <c r="E41" s="21"/>
      <c r="F41" s="2" t="s">
        <v>148</v>
      </c>
      <c r="G41" s="21"/>
      <c r="H41" s="32"/>
      <c r="K41" s="16">
        <v>1</v>
      </c>
      <c r="N41" s="1"/>
    </row>
    <row r="42" spans="1:14" s="15" customFormat="1">
      <c r="A42" s="21"/>
      <c r="B42" s="21" t="s">
        <v>253</v>
      </c>
      <c r="C42" s="21"/>
      <c r="D42" s="21" t="s">
        <v>377</v>
      </c>
      <c r="E42" s="21"/>
      <c r="F42" s="2" t="s">
        <v>149</v>
      </c>
      <c r="G42" s="21"/>
      <c r="H42" s="32" t="s">
        <v>2635</v>
      </c>
      <c r="K42" s="16">
        <v>1</v>
      </c>
      <c r="N42" s="1"/>
    </row>
    <row r="43" spans="1:14" s="15" customFormat="1">
      <c r="A43" s="21"/>
      <c r="B43" s="21" t="s">
        <v>254</v>
      </c>
      <c r="C43" s="21"/>
      <c r="D43" s="21"/>
      <c r="E43" s="21"/>
      <c r="F43" s="2" t="s">
        <v>2568</v>
      </c>
      <c r="G43" s="21"/>
      <c r="H43" s="32" t="s">
        <v>2636</v>
      </c>
      <c r="K43" s="16">
        <v>1</v>
      </c>
      <c r="N43" s="1"/>
    </row>
    <row r="44" spans="1:14" s="15" customFormat="1">
      <c r="A44" s="21"/>
      <c r="B44" s="21"/>
      <c r="C44" s="21"/>
      <c r="D44" s="21"/>
      <c r="E44" s="21"/>
      <c r="F44" s="2" t="s">
        <v>150</v>
      </c>
      <c r="G44" s="21"/>
      <c r="H44" s="32"/>
      <c r="K44" s="16">
        <v>1</v>
      </c>
      <c r="N44" s="1"/>
    </row>
    <row r="45" spans="1:14" s="15" customFormat="1">
      <c r="A45" s="21"/>
      <c r="B45" s="21" t="s">
        <v>188</v>
      </c>
      <c r="C45" s="21"/>
      <c r="D45" s="21"/>
      <c r="E45" s="21"/>
      <c r="F45" s="2" t="s">
        <v>151</v>
      </c>
      <c r="G45" s="21"/>
      <c r="H45" s="32" t="s">
        <v>2599</v>
      </c>
      <c r="K45" s="16">
        <v>1</v>
      </c>
      <c r="N45" s="1"/>
    </row>
    <row r="46" spans="1:14" s="15" customFormat="1">
      <c r="A46" s="21"/>
      <c r="B46" s="21" t="s">
        <v>189</v>
      </c>
      <c r="C46" s="21"/>
      <c r="D46" s="21"/>
      <c r="E46" s="21"/>
      <c r="F46" s="2" t="s">
        <v>152</v>
      </c>
      <c r="G46" s="21"/>
      <c r="H46" s="32" t="s">
        <v>2637</v>
      </c>
      <c r="K46" s="16">
        <v>1</v>
      </c>
      <c r="N46" s="1"/>
    </row>
    <row r="47" spans="1:14" s="15" customFormat="1">
      <c r="A47" s="21"/>
      <c r="B47" s="21" t="s">
        <v>190</v>
      </c>
      <c r="C47" s="21"/>
      <c r="D47" s="21"/>
      <c r="E47" s="21"/>
      <c r="F47" s="2" t="s">
        <v>153</v>
      </c>
      <c r="G47" s="21"/>
      <c r="H47" s="32" t="s">
        <v>2638</v>
      </c>
      <c r="K47" s="16">
        <v>1</v>
      </c>
      <c r="N47" s="1"/>
    </row>
    <row r="48" spans="1:14" s="15" customFormat="1">
      <c r="A48" s="21"/>
      <c r="B48" s="21" t="s">
        <v>191</v>
      </c>
      <c r="C48" s="21"/>
      <c r="D48" s="21"/>
      <c r="E48" s="21"/>
      <c r="F48" s="2" t="s">
        <v>154</v>
      </c>
      <c r="G48" s="21"/>
      <c r="H48" s="32" t="s">
        <v>2639</v>
      </c>
      <c r="K48" s="16">
        <v>1</v>
      </c>
      <c r="N48" s="1"/>
    </row>
    <row r="49" spans="1:14" s="15" customFormat="1">
      <c r="A49" s="21"/>
      <c r="B49" s="21" t="s">
        <v>192</v>
      </c>
      <c r="C49" s="21"/>
      <c r="D49" s="21"/>
      <c r="E49" s="21"/>
      <c r="F49" s="2" t="s">
        <v>155</v>
      </c>
      <c r="G49" s="21"/>
      <c r="H49" s="32" t="s">
        <v>2640</v>
      </c>
      <c r="K49" s="16">
        <v>1</v>
      </c>
      <c r="N49" s="1"/>
    </row>
    <row r="50" spans="1:14" s="15" customFormat="1">
      <c r="A50" s="21"/>
      <c r="B50" s="21" t="s">
        <v>193</v>
      </c>
      <c r="C50" s="21"/>
      <c r="D50" s="21"/>
      <c r="E50" s="21"/>
      <c r="F50" s="2" t="s">
        <v>194</v>
      </c>
      <c r="G50" s="21"/>
      <c r="H50" s="32" t="s">
        <v>2641</v>
      </c>
      <c r="K50" s="16">
        <v>1</v>
      </c>
      <c r="N50" s="1"/>
    </row>
    <row r="51" spans="1:14" s="15" customFormat="1">
      <c r="A51" s="21"/>
      <c r="B51" s="21"/>
      <c r="C51" s="21"/>
      <c r="D51" s="21"/>
      <c r="E51" s="21"/>
      <c r="F51" s="2" t="s">
        <v>110</v>
      </c>
      <c r="G51" s="21"/>
      <c r="H51" s="32" t="s">
        <v>2642</v>
      </c>
      <c r="K51" s="16">
        <v>1</v>
      </c>
      <c r="N51" s="1"/>
    </row>
    <row r="52" spans="1:14" s="15" customFormat="1">
      <c r="A52" s="21"/>
      <c r="B52" s="21" t="s">
        <v>255</v>
      </c>
      <c r="C52" s="21"/>
      <c r="D52" s="21"/>
      <c r="E52" s="21"/>
      <c r="F52" s="2" t="s">
        <v>111</v>
      </c>
      <c r="G52" s="21"/>
      <c r="H52" s="32" t="s">
        <v>2643</v>
      </c>
      <c r="K52" s="16">
        <v>1</v>
      </c>
      <c r="N52" s="1"/>
    </row>
    <row r="53" spans="1:14" s="15" customFormat="1">
      <c r="A53" s="21"/>
      <c r="B53" s="21" t="s">
        <v>256</v>
      </c>
      <c r="C53" s="21"/>
      <c r="D53" s="21"/>
      <c r="E53" s="21"/>
      <c r="F53" s="2" t="s">
        <v>112</v>
      </c>
      <c r="G53" s="21"/>
      <c r="H53" s="32" t="s">
        <v>2644</v>
      </c>
      <c r="K53" s="16">
        <v>1</v>
      </c>
      <c r="N53" s="1"/>
    </row>
    <row r="54" spans="1:14" s="15" customFormat="1">
      <c r="A54" s="21"/>
      <c r="B54" s="21" t="s">
        <v>257</v>
      </c>
      <c r="C54" s="21"/>
      <c r="D54" s="21"/>
      <c r="E54" s="21"/>
      <c r="F54" s="2" t="s">
        <v>201</v>
      </c>
      <c r="G54" s="21"/>
      <c r="H54" s="32" t="s">
        <v>2645</v>
      </c>
      <c r="K54" s="16">
        <v>1</v>
      </c>
      <c r="N54" s="1"/>
    </row>
    <row r="55" spans="1:14" s="15" customFormat="1">
      <c r="A55" s="21"/>
      <c r="B55" s="21" t="s">
        <v>258</v>
      </c>
      <c r="C55" s="21"/>
      <c r="D55" s="21"/>
      <c r="E55" s="21"/>
      <c r="F55" s="2" t="s">
        <v>113</v>
      </c>
      <c r="G55" s="21"/>
      <c r="H55" s="32" t="s">
        <v>2646</v>
      </c>
      <c r="K55" s="16">
        <v>1</v>
      </c>
      <c r="N55" s="1"/>
    </row>
    <row r="56" spans="1:14" s="15" customFormat="1">
      <c r="A56" s="21"/>
      <c r="B56" s="21" t="s">
        <v>259</v>
      </c>
      <c r="C56" s="21"/>
      <c r="D56" s="21"/>
      <c r="E56" s="21"/>
      <c r="F56" s="2" t="s">
        <v>114</v>
      </c>
      <c r="G56" s="21"/>
      <c r="H56" s="32"/>
      <c r="K56" s="16">
        <v>1</v>
      </c>
      <c r="N56" s="1"/>
    </row>
    <row r="57" spans="1:14" s="15" customFormat="1">
      <c r="A57" s="21"/>
      <c r="B57" s="21" t="s">
        <v>260</v>
      </c>
      <c r="C57" s="21"/>
      <c r="D57" s="21"/>
      <c r="E57" s="21"/>
      <c r="F57" s="2" t="s">
        <v>115</v>
      </c>
      <c r="G57" s="21"/>
      <c r="H57" s="32" t="s">
        <v>2647</v>
      </c>
      <c r="K57" s="16">
        <v>1</v>
      </c>
      <c r="N57" s="1"/>
    </row>
    <row r="58" spans="1:14" s="15" customFormat="1">
      <c r="A58" s="21"/>
      <c r="B58" s="21" t="s">
        <v>261</v>
      </c>
      <c r="C58" s="21"/>
      <c r="D58" s="21"/>
      <c r="E58" s="21"/>
      <c r="F58" s="2" t="s">
        <v>156</v>
      </c>
      <c r="G58" s="21"/>
      <c r="H58" s="32" t="s">
        <v>2648</v>
      </c>
      <c r="K58" s="16">
        <v>1</v>
      </c>
      <c r="N58" s="1"/>
    </row>
    <row r="59" spans="1:14" s="15" customFormat="1">
      <c r="A59" s="21"/>
      <c r="B59" s="21" t="s">
        <v>262</v>
      </c>
      <c r="C59" s="21"/>
      <c r="D59" s="21"/>
      <c r="E59" s="21"/>
      <c r="F59" s="2" t="s">
        <v>157</v>
      </c>
      <c r="G59" s="21"/>
      <c r="H59" s="32" t="s">
        <v>2649</v>
      </c>
      <c r="K59" s="16">
        <v>1</v>
      </c>
      <c r="N59" s="1"/>
    </row>
    <row r="60" spans="1:14" s="15" customFormat="1">
      <c r="A60" s="21"/>
      <c r="B60" s="21" t="s">
        <v>263</v>
      </c>
      <c r="C60" s="21"/>
      <c r="D60" s="21"/>
      <c r="E60" s="21"/>
      <c r="F60" s="2" t="s">
        <v>158</v>
      </c>
      <c r="G60" s="21"/>
      <c r="H60" s="32" t="s">
        <v>2650</v>
      </c>
      <c r="K60" s="16">
        <v>1</v>
      </c>
      <c r="N60" s="1"/>
    </row>
    <row r="61" spans="1:14" s="15" customFormat="1">
      <c r="A61" s="21"/>
      <c r="B61" s="21"/>
      <c r="C61" s="21"/>
      <c r="D61" s="21"/>
      <c r="E61" s="21"/>
      <c r="F61" s="2" t="s">
        <v>159</v>
      </c>
      <c r="G61" s="21"/>
      <c r="H61" s="32" t="s">
        <v>2651</v>
      </c>
      <c r="K61" s="16">
        <v>1</v>
      </c>
      <c r="N61" s="1"/>
    </row>
    <row r="62" spans="1:14" s="15" customFormat="1">
      <c r="A62" s="21"/>
      <c r="B62" s="21" t="s">
        <v>264</v>
      </c>
      <c r="C62" s="21"/>
      <c r="D62" s="21"/>
      <c r="E62" s="21"/>
      <c r="F62" s="2" t="s">
        <v>160</v>
      </c>
      <c r="G62" s="21"/>
      <c r="H62" s="32" t="s">
        <v>2652</v>
      </c>
      <c r="K62" s="16">
        <v>1</v>
      </c>
      <c r="N62" s="1"/>
    </row>
    <row r="63" spans="1:14" s="15" customFormat="1">
      <c r="A63" s="21"/>
      <c r="B63" s="21" t="s">
        <v>265</v>
      </c>
      <c r="C63" s="21"/>
      <c r="D63" s="21"/>
      <c r="E63" s="21"/>
      <c r="F63" s="2" t="s">
        <v>195</v>
      </c>
      <c r="G63" s="21"/>
      <c r="H63" s="32" t="s">
        <v>2653</v>
      </c>
      <c r="K63" s="16">
        <v>1</v>
      </c>
      <c r="N63" s="1"/>
    </row>
    <row r="64" spans="1:14" s="15" customFormat="1">
      <c r="A64" s="21"/>
      <c r="B64" s="21"/>
      <c r="C64" s="21"/>
      <c r="D64" s="21"/>
      <c r="E64" s="21"/>
      <c r="F64" s="2" t="s">
        <v>116</v>
      </c>
      <c r="G64" s="21"/>
      <c r="H64" s="32"/>
      <c r="K64" s="16">
        <v>1</v>
      </c>
      <c r="N64" s="1"/>
    </row>
    <row r="65" spans="1:14" s="15" customFormat="1">
      <c r="A65" s="21"/>
      <c r="B65" s="21" t="s">
        <v>355</v>
      </c>
      <c r="C65" s="21"/>
      <c r="D65" s="21"/>
      <c r="E65" s="21"/>
      <c r="F65" s="2" t="s">
        <v>161</v>
      </c>
      <c r="G65" s="21"/>
      <c r="H65" s="32" t="s">
        <v>2654</v>
      </c>
      <c r="K65" s="16">
        <v>1</v>
      </c>
      <c r="N65" s="1"/>
    </row>
    <row r="66" spans="1:14" s="15" customFormat="1">
      <c r="A66" s="21"/>
      <c r="B66" s="21" t="s">
        <v>356</v>
      </c>
      <c r="C66" s="21"/>
      <c r="D66" s="21"/>
      <c r="E66" s="21"/>
      <c r="F66" s="2" t="s">
        <v>162</v>
      </c>
      <c r="G66" s="21"/>
      <c r="H66" s="32" t="s">
        <v>2655</v>
      </c>
      <c r="K66" s="16">
        <v>1</v>
      </c>
      <c r="N66" s="1"/>
    </row>
    <row r="67" spans="1:14" s="15" customFormat="1">
      <c r="A67" s="21"/>
      <c r="B67" s="21" t="s">
        <v>357</v>
      </c>
      <c r="C67" s="21"/>
      <c r="D67" s="21"/>
      <c r="E67" s="21"/>
      <c r="F67" s="2" t="s">
        <v>202</v>
      </c>
      <c r="G67" s="21"/>
      <c r="H67" s="32" t="s">
        <v>2656</v>
      </c>
      <c r="K67" s="16">
        <v>1</v>
      </c>
      <c r="N67" s="1"/>
    </row>
    <row r="68" spans="1:14" s="15" customFormat="1">
      <c r="A68" s="21"/>
      <c r="B68" s="21" t="s">
        <v>358</v>
      </c>
      <c r="C68" s="21"/>
      <c r="D68" s="21"/>
      <c r="E68" s="21"/>
      <c r="F68" s="2" t="s">
        <v>163</v>
      </c>
      <c r="G68" s="21"/>
      <c r="H68" s="32" t="s">
        <v>2657</v>
      </c>
      <c r="K68" s="16">
        <v>1</v>
      </c>
      <c r="N68" s="1"/>
    </row>
    <row r="69" spans="1:14" s="15" customFormat="1">
      <c r="A69" s="21"/>
      <c r="B69" s="21" t="s">
        <v>359</v>
      </c>
      <c r="C69" s="21"/>
      <c r="D69" s="21"/>
      <c r="E69" s="21"/>
      <c r="F69" s="2" t="s">
        <v>196</v>
      </c>
      <c r="G69" s="21"/>
      <c r="H69" s="32" t="s">
        <v>2658</v>
      </c>
      <c r="K69" s="16">
        <v>1</v>
      </c>
      <c r="N69" s="1"/>
    </row>
    <row r="70" spans="1:14" s="15" customFormat="1">
      <c r="A70" s="21"/>
      <c r="B70" s="21" t="s">
        <v>360</v>
      </c>
      <c r="C70" s="21"/>
      <c r="D70" s="21"/>
      <c r="E70" s="21"/>
      <c r="F70" s="2" t="s">
        <v>117</v>
      </c>
      <c r="G70" s="21"/>
      <c r="H70" s="32"/>
      <c r="K70" s="16">
        <v>1</v>
      </c>
      <c r="N70" s="1"/>
    </row>
    <row r="71" spans="1:14" s="15" customFormat="1">
      <c r="A71" s="21"/>
      <c r="B71" s="21" t="s">
        <v>361</v>
      </c>
      <c r="C71" s="21"/>
      <c r="D71" s="21"/>
      <c r="E71" s="21"/>
      <c r="F71" s="2" t="s">
        <v>118</v>
      </c>
      <c r="G71" s="21"/>
      <c r="H71" s="32" t="s">
        <v>2659</v>
      </c>
      <c r="K71" s="16">
        <v>1</v>
      </c>
      <c r="N71" s="1"/>
    </row>
    <row r="72" spans="1:14" s="15" customFormat="1">
      <c r="A72" s="21"/>
      <c r="B72" s="21" t="s">
        <v>362</v>
      </c>
      <c r="C72" s="21"/>
      <c r="D72" s="21"/>
      <c r="E72" s="21"/>
      <c r="F72" s="2" t="s">
        <v>164</v>
      </c>
      <c r="G72" s="21"/>
      <c r="H72" s="32" t="s">
        <v>2660</v>
      </c>
      <c r="K72" s="16">
        <v>1</v>
      </c>
      <c r="N72" s="1"/>
    </row>
    <row r="73" spans="1:14" s="15" customFormat="1">
      <c r="A73" s="21"/>
      <c r="B73" s="21" t="s">
        <v>363</v>
      </c>
      <c r="C73" s="21"/>
      <c r="D73" s="21"/>
      <c r="E73" s="21"/>
      <c r="F73" s="2" t="s">
        <v>165</v>
      </c>
      <c r="G73" s="21"/>
      <c r="H73" s="32" t="s">
        <v>2661</v>
      </c>
      <c r="K73" s="16">
        <v>1</v>
      </c>
      <c r="N73" s="1"/>
    </row>
    <row r="74" spans="1:14" s="15" customFormat="1">
      <c r="A74" s="21"/>
      <c r="B74" s="21" t="s">
        <v>364</v>
      </c>
      <c r="C74" s="21"/>
      <c r="D74" s="21"/>
      <c r="E74" s="21"/>
      <c r="F74" s="2" t="s">
        <v>203</v>
      </c>
      <c r="G74" s="21"/>
      <c r="H74" s="32" t="s">
        <v>2662</v>
      </c>
      <c r="K74" s="16">
        <v>1</v>
      </c>
      <c r="N74" s="1"/>
    </row>
    <row r="75" spans="1:14" s="15" customFormat="1">
      <c r="A75" s="21"/>
      <c r="B75" s="21"/>
      <c r="C75" s="21"/>
      <c r="D75" s="21"/>
      <c r="E75" s="21"/>
      <c r="F75" s="2" t="s">
        <v>166</v>
      </c>
      <c r="G75" s="21"/>
      <c r="H75" s="32" t="s">
        <v>2663</v>
      </c>
      <c r="K75" s="16">
        <v>1</v>
      </c>
      <c r="N75" s="1"/>
    </row>
    <row r="76" spans="1:14" s="15" customFormat="1">
      <c r="A76" s="21"/>
      <c r="B76" s="21" t="s">
        <v>266</v>
      </c>
      <c r="C76" s="21"/>
      <c r="D76" s="21"/>
      <c r="E76" s="21"/>
      <c r="F76" s="2" t="s">
        <v>197</v>
      </c>
      <c r="G76" s="21"/>
      <c r="H76" s="32" t="s">
        <v>2664</v>
      </c>
      <c r="K76" s="16">
        <v>1</v>
      </c>
      <c r="N76" s="1"/>
    </row>
    <row r="77" spans="1:14" s="15" customFormat="1">
      <c r="A77" s="21"/>
      <c r="B77" s="21" t="s">
        <v>267</v>
      </c>
      <c r="C77" s="21"/>
      <c r="D77" s="21"/>
      <c r="E77" s="21"/>
      <c r="F77" s="2" t="s">
        <v>119</v>
      </c>
      <c r="G77" s="21"/>
      <c r="H77" s="32"/>
      <c r="K77" s="16">
        <v>1</v>
      </c>
      <c r="N77" s="1"/>
    </row>
    <row r="78" spans="1:14" s="15" customFormat="1">
      <c r="A78" s="21"/>
      <c r="B78" s="21" t="s">
        <v>268</v>
      </c>
      <c r="C78" s="21"/>
      <c r="D78" s="21"/>
      <c r="E78" s="21"/>
      <c r="F78" s="2" t="s">
        <v>120</v>
      </c>
      <c r="G78" s="21"/>
      <c r="H78" s="32" t="s">
        <v>2665</v>
      </c>
      <c r="K78" s="16">
        <v>1</v>
      </c>
      <c r="N78" s="1"/>
    </row>
    <row r="79" spans="1:14" s="15" customFormat="1">
      <c r="A79" s="21"/>
      <c r="B79" s="21"/>
      <c r="C79" s="21"/>
      <c r="D79" s="21"/>
      <c r="E79" s="21"/>
      <c r="F79" s="2" t="s">
        <v>121</v>
      </c>
      <c r="G79" s="21"/>
      <c r="H79" s="32" t="s">
        <v>2666</v>
      </c>
      <c r="K79" s="16">
        <v>1</v>
      </c>
      <c r="N79" s="1"/>
    </row>
    <row r="80" spans="1:14" s="15" customFormat="1">
      <c r="A80" s="21"/>
      <c r="B80" s="21" t="s">
        <v>269</v>
      </c>
      <c r="C80" s="21"/>
      <c r="D80" s="21"/>
      <c r="E80" s="21"/>
      <c r="F80" s="2" t="s">
        <v>122</v>
      </c>
      <c r="G80" s="21"/>
      <c r="H80" s="32" t="s">
        <v>2667</v>
      </c>
      <c r="K80" s="16">
        <v>1</v>
      </c>
      <c r="N80" s="1"/>
    </row>
    <row r="81" spans="1:14" s="15" customFormat="1">
      <c r="A81" s="21"/>
      <c r="B81" s="21" t="s">
        <v>318</v>
      </c>
      <c r="C81" s="21"/>
      <c r="D81" s="21"/>
      <c r="E81" s="21"/>
      <c r="F81" s="2" t="s">
        <v>123</v>
      </c>
      <c r="G81" s="21"/>
      <c r="H81" s="32" t="s">
        <v>2668</v>
      </c>
      <c r="K81" s="16">
        <v>1</v>
      </c>
      <c r="N81" s="1"/>
    </row>
    <row r="82" spans="1:14" s="15" customFormat="1">
      <c r="A82" s="21"/>
      <c r="B82" s="21" t="s">
        <v>319</v>
      </c>
      <c r="C82" s="21"/>
      <c r="D82" s="21"/>
      <c r="E82" s="21"/>
      <c r="F82" s="2" t="s">
        <v>167</v>
      </c>
      <c r="G82" s="21"/>
      <c r="H82" s="32"/>
      <c r="K82" s="16">
        <v>1</v>
      </c>
      <c r="N82" s="1"/>
    </row>
    <row r="83" spans="1:14" s="15" customFormat="1">
      <c r="A83" s="21"/>
      <c r="B83" s="21" t="s">
        <v>320</v>
      </c>
      <c r="C83" s="21"/>
      <c r="D83" s="21"/>
      <c r="E83" s="21"/>
      <c r="F83" s="2" t="s">
        <v>168</v>
      </c>
      <c r="G83" s="21"/>
      <c r="H83" s="32" t="s">
        <v>2600</v>
      </c>
      <c r="K83" s="16">
        <v>1</v>
      </c>
      <c r="N83" s="1"/>
    </row>
    <row r="84" spans="1:14" s="15" customFormat="1">
      <c r="A84" s="21"/>
      <c r="B84" s="21" t="s">
        <v>321</v>
      </c>
      <c r="C84" s="21"/>
      <c r="D84" s="21"/>
      <c r="E84" s="21"/>
      <c r="F84" s="2" t="s">
        <v>169</v>
      </c>
      <c r="G84" s="21"/>
      <c r="H84" s="32" t="s">
        <v>2669</v>
      </c>
      <c r="K84" s="16">
        <v>1</v>
      </c>
      <c r="N84" s="1"/>
    </row>
    <row r="85" spans="1:14" s="15" customFormat="1">
      <c r="A85" s="21"/>
      <c r="B85" s="21" t="s">
        <v>322</v>
      </c>
      <c r="C85" s="21"/>
      <c r="D85" s="21"/>
      <c r="E85" s="21"/>
      <c r="F85" s="2" t="s">
        <v>170</v>
      </c>
      <c r="G85" s="21"/>
      <c r="H85" s="32" t="s">
        <v>2670</v>
      </c>
      <c r="K85" s="16">
        <v>1</v>
      </c>
      <c r="N85" s="1"/>
    </row>
    <row r="86" spans="1:14" s="15" customFormat="1">
      <c r="A86" s="21"/>
      <c r="B86" s="21" t="s">
        <v>323</v>
      </c>
      <c r="C86" s="21"/>
      <c r="D86" s="21"/>
      <c r="E86" s="21"/>
      <c r="F86" s="2" t="s">
        <v>171</v>
      </c>
      <c r="G86" s="21"/>
      <c r="H86" s="32" t="s">
        <v>2671</v>
      </c>
      <c r="K86" s="16">
        <v>1</v>
      </c>
      <c r="N86" s="1"/>
    </row>
    <row r="87" spans="1:14" s="15" customFormat="1">
      <c r="A87" s="21"/>
      <c r="B87" s="21" t="s">
        <v>324</v>
      </c>
      <c r="C87" s="21"/>
      <c r="D87" s="21"/>
      <c r="E87" s="21"/>
      <c r="F87" s="2" t="s">
        <v>172</v>
      </c>
      <c r="G87" s="21"/>
      <c r="H87" s="32" t="s">
        <v>2672</v>
      </c>
      <c r="K87" s="16">
        <v>1</v>
      </c>
      <c r="N87" s="1"/>
    </row>
    <row r="88" spans="1:14" s="15" customFormat="1">
      <c r="A88" s="21"/>
      <c r="B88" s="21" t="s">
        <v>365</v>
      </c>
      <c r="C88" s="21"/>
      <c r="D88" s="21"/>
      <c r="E88" s="21"/>
      <c r="F88" s="2" t="s">
        <v>173</v>
      </c>
      <c r="G88" s="21"/>
      <c r="H88" s="32" t="s">
        <v>2673</v>
      </c>
      <c r="K88" s="16">
        <v>1</v>
      </c>
      <c r="N88" s="1"/>
    </row>
    <row r="89" spans="1:14" s="15" customFormat="1">
      <c r="A89" s="21"/>
      <c r="B89" s="21"/>
      <c r="C89" s="21"/>
      <c r="D89" s="21"/>
      <c r="E89" s="21"/>
      <c r="F89" s="2" t="s">
        <v>174</v>
      </c>
      <c r="G89" s="21"/>
      <c r="H89" s="32" t="s">
        <v>2674</v>
      </c>
      <c r="K89" s="16">
        <v>1</v>
      </c>
      <c r="N89" s="1"/>
    </row>
    <row r="90" spans="1:14" s="15" customFormat="1">
      <c r="A90" s="21"/>
      <c r="B90" s="21" t="s">
        <v>270</v>
      </c>
      <c r="C90" s="21"/>
      <c r="D90" s="21"/>
      <c r="E90" s="21"/>
      <c r="F90" s="2" t="s">
        <v>175</v>
      </c>
      <c r="G90" s="21"/>
      <c r="H90" s="32" t="s">
        <v>2675</v>
      </c>
      <c r="K90" s="16">
        <v>1</v>
      </c>
      <c r="N90" s="1"/>
    </row>
    <row r="91" spans="1:14" s="15" customFormat="1">
      <c r="A91" s="21"/>
      <c r="B91" s="21" t="s">
        <v>271</v>
      </c>
      <c r="C91" s="21"/>
      <c r="D91" s="21"/>
      <c r="E91" s="21"/>
      <c r="F91" s="2" t="s">
        <v>198</v>
      </c>
      <c r="G91" s="21"/>
      <c r="H91" s="32" t="s">
        <v>2676</v>
      </c>
      <c r="K91" s="16">
        <v>1</v>
      </c>
      <c r="N91" s="1"/>
    </row>
    <row r="92" spans="1:14" s="15" customFormat="1">
      <c r="A92" s="21"/>
      <c r="B92" s="21" t="s">
        <v>272</v>
      </c>
      <c r="C92" s="21"/>
      <c r="D92" s="21"/>
      <c r="E92" s="21"/>
      <c r="F92" s="2" t="s">
        <v>124</v>
      </c>
      <c r="G92" s="21"/>
      <c r="H92" s="32" t="s">
        <v>2677</v>
      </c>
      <c r="K92" s="16">
        <v>1</v>
      </c>
      <c r="N92" s="1"/>
    </row>
    <row r="93" spans="1:14" s="15" customFormat="1">
      <c r="A93" s="21"/>
      <c r="B93" s="21" t="s">
        <v>273</v>
      </c>
      <c r="C93" s="21"/>
      <c r="D93" s="21"/>
      <c r="E93" s="21"/>
      <c r="F93" s="2" t="s">
        <v>125</v>
      </c>
      <c r="G93" s="21"/>
      <c r="H93" s="32" t="s">
        <v>2678</v>
      </c>
      <c r="K93" s="16">
        <v>1</v>
      </c>
      <c r="N93" s="1"/>
    </row>
    <row r="94" spans="1:14" s="15" customFormat="1">
      <c r="A94" s="21"/>
      <c r="B94" s="21" t="s">
        <v>274</v>
      </c>
      <c r="C94" s="21"/>
      <c r="D94" s="21"/>
      <c r="E94" s="21"/>
      <c r="F94" s="2" t="s">
        <v>126</v>
      </c>
      <c r="G94" s="21"/>
      <c r="H94" s="32" t="s">
        <v>2679</v>
      </c>
      <c r="K94" s="16">
        <v>1</v>
      </c>
      <c r="N94" s="1"/>
    </row>
    <row r="95" spans="1:14" s="15" customFormat="1">
      <c r="A95" s="21"/>
      <c r="B95" s="21" t="s">
        <v>275</v>
      </c>
      <c r="C95" s="21"/>
      <c r="D95" s="21"/>
      <c r="E95" s="21"/>
      <c r="F95" s="2" t="s">
        <v>127</v>
      </c>
      <c r="G95" s="21"/>
      <c r="H95" s="32" t="s">
        <v>2680</v>
      </c>
      <c r="K95" s="16">
        <v>1</v>
      </c>
      <c r="N95" s="1"/>
    </row>
    <row r="96" spans="1:14" s="15" customFormat="1">
      <c r="A96" s="21"/>
      <c r="B96" s="21" t="s">
        <v>276</v>
      </c>
      <c r="C96" s="21"/>
      <c r="D96" s="21"/>
      <c r="E96" s="21"/>
      <c r="F96" s="2" t="s">
        <v>128</v>
      </c>
      <c r="G96" s="21"/>
      <c r="H96" s="32" t="s">
        <v>2681</v>
      </c>
      <c r="K96" s="16">
        <v>1</v>
      </c>
      <c r="N96" s="1"/>
    </row>
    <row r="97" spans="1:14" s="15" customFormat="1">
      <c r="A97" s="21"/>
      <c r="B97" s="21" t="s">
        <v>277</v>
      </c>
      <c r="C97" s="21"/>
      <c r="D97" s="21"/>
      <c r="E97" s="21"/>
      <c r="F97" s="2" t="s">
        <v>204</v>
      </c>
      <c r="G97" s="21"/>
      <c r="H97" s="32" t="s">
        <v>2682</v>
      </c>
      <c r="K97" s="16">
        <v>1</v>
      </c>
      <c r="N97" s="1"/>
    </row>
    <row r="98" spans="1:14" s="15" customFormat="1">
      <c r="A98" s="21"/>
      <c r="B98" s="21" t="s">
        <v>278</v>
      </c>
      <c r="C98" s="21"/>
      <c r="D98" s="21"/>
      <c r="E98" s="21"/>
      <c r="F98" s="2" t="s">
        <v>129</v>
      </c>
      <c r="G98" s="21"/>
      <c r="H98" s="32" t="s">
        <v>2683</v>
      </c>
      <c r="K98" s="16">
        <v>1</v>
      </c>
      <c r="N98" s="1"/>
    </row>
    <row r="99" spans="1:14" s="15" customFormat="1">
      <c r="A99" s="21"/>
      <c r="B99" s="21" t="s">
        <v>279</v>
      </c>
      <c r="C99" s="21"/>
      <c r="D99" s="21"/>
      <c r="E99" s="21"/>
      <c r="F99" s="2" t="s">
        <v>130</v>
      </c>
      <c r="G99" s="21"/>
      <c r="H99" s="32" t="s">
        <v>2684</v>
      </c>
      <c r="K99" s="16">
        <v>1</v>
      </c>
      <c r="N99" s="1"/>
    </row>
    <row r="100" spans="1:14" s="15" customFormat="1">
      <c r="A100" s="21"/>
      <c r="B100" s="21" t="s">
        <v>280</v>
      </c>
      <c r="C100" s="21"/>
      <c r="D100" s="21"/>
      <c r="E100" s="21"/>
      <c r="F100" s="2" t="s">
        <v>131</v>
      </c>
      <c r="G100" s="21"/>
      <c r="H100" s="32" t="s">
        <v>2685</v>
      </c>
      <c r="K100" s="16">
        <v>1</v>
      </c>
      <c r="N100" s="1"/>
    </row>
    <row r="101" spans="1:14" s="15" customFormat="1">
      <c r="A101" s="21"/>
      <c r="B101" s="21" t="s">
        <v>281</v>
      </c>
      <c r="C101" s="21"/>
      <c r="D101" s="21"/>
      <c r="E101" s="21"/>
      <c r="F101" s="2" t="s">
        <v>132</v>
      </c>
      <c r="G101" s="21"/>
      <c r="H101" s="32" t="s">
        <v>2686</v>
      </c>
      <c r="K101" s="16">
        <v>1</v>
      </c>
      <c r="N101" s="1"/>
    </row>
    <row r="102" spans="1:14" s="15" customFormat="1">
      <c r="A102" s="21"/>
      <c r="B102" s="21"/>
      <c r="C102" s="21"/>
      <c r="D102" s="21"/>
      <c r="E102" s="21"/>
      <c r="F102" s="2" t="s">
        <v>133</v>
      </c>
      <c r="G102" s="21"/>
      <c r="H102" s="32"/>
      <c r="K102" s="16">
        <v>1</v>
      </c>
      <c r="N102" s="1"/>
    </row>
    <row r="103" spans="1:14" s="15" customFormat="1">
      <c r="A103" s="21"/>
      <c r="B103" s="21" t="s">
        <v>282</v>
      </c>
      <c r="C103" s="21"/>
      <c r="D103" s="21"/>
      <c r="E103" s="21"/>
      <c r="F103" s="2" t="s">
        <v>134</v>
      </c>
      <c r="G103" s="21"/>
      <c r="H103" s="32" t="s">
        <v>2687</v>
      </c>
      <c r="K103" s="16">
        <v>1</v>
      </c>
      <c r="N103" s="1"/>
    </row>
    <row r="104" spans="1:14" s="15" customFormat="1">
      <c r="A104" s="21"/>
      <c r="B104" s="21" t="s">
        <v>283</v>
      </c>
      <c r="C104" s="21"/>
      <c r="D104" s="21"/>
      <c r="E104" s="21"/>
      <c r="F104" s="2" t="s">
        <v>135</v>
      </c>
      <c r="G104" s="21"/>
      <c r="H104" s="32" t="s">
        <v>2688</v>
      </c>
      <c r="K104" s="16">
        <v>1</v>
      </c>
      <c r="N104" s="1"/>
    </row>
    <row r="105" spans="1:14" s="15" customFormat="1">
      <c r="A105" s="21"/>
      <c r="B105" s="21" t="s">
        <v>284</v>
      </c>
      <c r="C105" s="21"/>
      <c r="D105" s="21"/>
      <c r="E105" s="21"/>
      <c r="F105" s="2" t="s">
        <v>136</v>
      </c>
      <c r="G105" s="21"/>
      <c r="H105" s="32" t="s">
        <v>2689</v>
      </c>
      <c r="K105" s="16">
        <v>1</v>
      </c>
      <c r="N105" s="1"/>
    </row>
    <row r="106" spans="1:14" s="15" customFormat="1">
      <c r="A106" s="21"/>
      <c r="B106" s="21" t="s">
        <v>285</v>
      </c>
      <c r="C106" s="21"/>
      <c r="D106" s="21"/>
      <c r="E106" s="21"/>
      <c r="F106" s="2" t="s">
        <v>137</v>
      </c>
      <c r="G106" s="21"/>
      <c r="H106" s="32" t="s">
        <v>2690</v>
      </c>
      <c r="K106" s="16">
        <v>1</v>
      </c>
      <c r="N106" s="1"/>
    </row>
    <row r="107" spans="1:14" s="15" customFormat="1">
      <c r="A107" s="21"/>
      <c r="B107" s="21"/>
      <c r="C107" s="21"/>
      <c r="D107" s="21"/>
      <c r="E107" s="21"/>
      <c r="F107" s="2" t="s">
        <v>138</v>
      </c>
      <c r="G107" s="21"/>
      <c r="H107" s="32" t="s">
        <v>2691</v>
      </c>
      <c r="K107" s="16">
        <v>1</v>
      </c>
      <c r="N107" s="1"/>
    </row>
    <row r="108" spans="1:14" s="15" customFormat="1">
      <c r="A108" s="21"/>
      <c r="B108" s="21" t="s">
        <v>286</v>
      </c>
      <c r="C108" s="21"/>
      <c r="D108" s="21"/>
      <c r="E108" s="21"/>
      <c r="F108" s="2" t="s">
        <v>176</v>
      </c>
      <c r="G108" s="21"/>
      <c r="H108" s="32" t="s">
        <v>2692</v>
      </c>
      <c r="K108" s="16">
        <v>1</v>
      </c>
      <c r="N108" s="1"/>
    </row>
    <row r="109" spans="1:14" s="15" customFormat="1">
      <c r="A109" s="21"/>
      <c r="B109" s="21" t="s">
        <v>287</v>
      </c>
      <c r="C109" s="21"/>
      <c r="D109" s="21"/>
      <c r="E109" s="21"/>
      <c r="F109" s="2" t="s">
        <v>177</v>
      </c>
      <c r="G109" s="21"/>
      <c r="H109" s="32"/>
      <c r="K109" s="16">
        <v>1</v>
      </c>
      <c r="N109" s="1"/>
    </row>
    <row r="110" spans="1:14" s="15" customFormat="1">
      <c r="A110" s="21"/>
      <c r="B110" s="21"/>
      <c r="C110" s="21"/>
      <c r="D110" s="21"/>
      <c r="E110" s="21"/>
      <c r="F110" s="2" t="s">
        <v>178</v>
      </c>
      <c r="G110" s="21"/>
      <c r="H110" s="32" t="s">
        <v>2693</v>
      </c>
      <c r="K110" s="16">
        <v>1</v>
      </c>
      <c r="N110" s="1"/>
    </row>
    <row r="111" spans="1:14" s="15" customFormat="1">
      <c r="A111" s="21"/>
      <c r="B111" s="21" t="s">
        <v>288</v>
      </c>
      <c r="C111" s="21"/>
      <c r="D111" s="21"/>
      <c r="E111" s="21"/>
      <c r="F111" s="2" t="s">
        <v>179</v>
      </c>
      <c r="G111" s="21"/>
      <c r="H111" s="32" t="s">
        <v>2605</v>
      </c>
      <c r="K111" s="16">
        <v>1</v>
      </c>
      <c r="N111" s="1"/>
    </row>
    <row r="112" spans="1:14" s="15" customFormat="1">
      <c r="A112" s="21"/>
      <c r="B112" s="21" t="s">
        <v>289</v>
      </c>
      <c r="C112" s="21"/>
      <c r="D112" s="21"/>
      <c r="E112" s="21"/>
      <c r="F112" s="2" t="s">
        <v>180</v>
      </c>
      <c r="G112" s="21"/>
      <c r="H112" s="32" t="s">
        <v>2694</v>
      </c>
      <c r="K112" s="16">
        <v>1</v>
      </c>
      <c r="N112" s="1"/>
    </row>
    <row r="113" spans="1:14" s="15" customFormat="1">
      <c r="A113" s="21"/>
      <c r="B113" s="21"/>
      <c r="C113" s="21"/>
      <c r="D113" s="21"/>
      <c r="E113" s="21"/>
      <c r="F113" s="2" t="s">
        <v>181</v>
      </c>
      <c r="G113" s="21"/>
      <c r="H113" s="32" t="s">
        <v>2606</v>
      </c>
      <c r="K113" s="16">
        <v>1</v>
      </c>
      <c r="N113" s="1"/>
    </row>
    <row r="114" spans="1:14" s="15" customFormat="1">
      <c r="A114" s="21"/>
      <c r="B114" s="21" t="s">
        <v>290</v>
      </c>
      <c r="C114" s="21"/>
      <c r="D114" s="21"/>
      <c r="E114" s="21"/>
      <c r="F114" s="2" t="s">
        <v>182</v>
      </c>
      <c r="G114" s="21"/>
      <c r="H114" s="32" t="s">
        <v>2695</v>
      </c>
      <c r="K114" s="16">
        <v>1</v>
      </c>
      <c r="N114" s="1"/>
    </row>
    <row r="115" spans="1:14" s="15" customFormat="1">
      <c r="A115" s="21"/>
      <c r="B115" s="21" t="s">
        <v>291</v>
      </c>
      <c r="C115" s="21"/>
      <c r="D115" s="21"/>
      <c r="E115" s="21"/>
      <c r="F115" s="2" t="s">
        <v>199</v>
      </c>
      <c r="G115" s="21"/>
      <c r="H115" s="32" t="s">
        <v>2696</v>
      </c>
      <c r="K115" s="16">
        <v>1</v>
      </c>
      <c r="N115" s="1"/>
    </row>
    <row r="116" spans="1:14" s="15" customFormat="1">
      <c r="A116" s="21"/>
      <c r="B116" s="21"/>
      <c r="C116" s="21"/>
      <c r="D116" s="21"/>
      <c r="E116" s="21"/>
      <c r="F116" s="2" t="s">
        <v>139</v>
      </c>
      <c r="G116" s="21"/>
      <c r="H116" s="32" t="s">
        <v>2697</v>
      </c>
      <c r="K116" s="16">
        <v>1</v>
      </c>
      <c r="N116" s="1"/>
    </row>
    <row r="117" spans="1:14" s="15" customFormat="1">
      <c r="A117" s="21"/>
      <c r="B117" s="21" t="s">
        <v>292</v>
      </c>
      <c r="C117" s="21"/>
      <c r="D117" s="21"/>
      <c r="E117" s="21"/>
      <c r="F117" s="2" t="s">
        <v>140</v>
      </c>
      <c r="G117" s="21"/>
      <c r="H117" s="32" t="s">
        <v>2698</v>
      </c>
      <c r="K117" s="16">
        <v>1</v>
      </c>
      <c r="N117" s="1"/>
    </row>
    <row r="118" spans="1:14" s="15" customFormat="1">
      <c r="A118" s="21"/>
      <c r="B118" s="21" t="s">
        <v>293</v>
      </c>
      <c r="C118" s="21"/>
      <c r="D118" s="21"/>
      <c r="E118" s="21"/>
      <c r="F118" s="2" t="s">
        <v>141</v>
      </c>
      <c r="G118" s="21"/>
      <c r="H118" s="32" t="s">
        <v>2699</v>
      </c>
      <c r="K118" s="16">
        <v>1</v>
      </c>
      <c r="N118" s="1"/>
    </row>
    <row r="119" spans="1:14" s="15" customFormat="1">
      <c r="A119" s="21"/>
      <c r="B119" s="21"/>
      <c r="C119" s="21"/>
      <c r="D119" s="21"/>
      <c r="E119" s="21"/>
      <c r="F119" s="2" t="s">
        <v>142</v>
      </c>
      <c r="G119" s="21"/>
      <c r="H119" s="32"/>
      <c r="K119" s="16">
        <v>1</v>
      </c>
      <c r="N119" s="1"/>
    </row>
    <row r="120" spans="1:14" s="15" customFormat="1">
      <c r="A120" s="21"/>
      <c r="B120" s="21" t="s">
        <v>294</v>
      </c>
      <c r="C120" s="21"/>
      <c r="D120" s="21"/>
      <c r="E120" s="21"/>
      <c r="F120" s="2" t="s">
        <v>143</v>
      </c>
      <c r="G120" s="21"/>
      <c r="H120" s="32" t="s">
        <v>2601</v>
      </c>
      <c r="K120" s="16">
        <v>1</v>
      </c>
      <c r="N120" s="1"/>
    </row>
    <row r="121" spans="1:14" s="15" customFormat="1">
      <c r="A121" s="21"/>
      <c r="B121" s="21" t="s">
        <v>295</v>
      </c>
      <c r="C121" s="21"/>
      <c r="D121" s="21"/>
      <c r="E121" s="21"/>
      <c r="F121" s="2" t="s">
        <v>144</v>
      </c>
      <c r="G121" s="21"/>
      <c r="H121" s="32" t="s">
        <v>2700</v>
      </c>
      <c r="K121" s="16">
        <v>1</v>
      </c>
      <c r="N121" s="1"/>
    </row>
    <row r="122" spans="1:14" s="15" customFormat="1">
      <c r="A122" s="21"/>
      <c r="B122" s="21" t="s">
        <v>296</v>
      </c>
      <c r="C122" s="21"/>
      <c r="D122" s="21"/>
      <c r="E122" s="21"/>
      <c r="F122" s="2" t="s">
        <v>145</v>
      </c>
      <c r="G122" s="21"/>
      <c r="H122" s="32" t="s">
        <v>2602</v>
      </c>
      <c r="K122" s="16">
        <v>1</v>
      </c>
      <c r="N122" s="1"/>
    </row>
    <row r="123" spans="1:14" s="15" customFormat="1">
      <c r="A123" s="21"/>
      <c r="B123" s="21" t="s">
        <v>297</v>
      </c>
      <c r="C123" s="21"/>
      <c r="D123" s="21"/>
      <c r="E123" s="21"/>
      <c r="F123" s="2" t="s">
        <v>146</v>
      </c>
      <c r="G123" s="21"/>
      <c r="H123" s="32" t="s">
        <v>2701</v>
      </c>
      <c r="K123" s="16">
        <v>1</v>
      </c>
      <c r="N123" s="1"/>
    </row>
    <row r="124" spans="1:14" s="15" customFormat="1">
      <c r="A124" s="21"/>
      <c r="B124" s="21" t="s">
        <v>298</v>
      </c>
      <c r="C124" s="21"/>
      <c r="D124" s="21"/>
      <c r="E124" s="21"/>
      <c r="F124" s="2" t="s">
        <v>147</v>
      </c>
      <c r="G124" s="21"/>
      <c r="H124" s="32" t="s">
        <v>2603</v>
      </c>
      <c r="K124" s="16">
        <v>1</v>
      </c>
      <c r="N124" s="1"/>
    </row>
    <row r="125" spans="1:14" s="15" customFormat="1">
      <c r="A125" s="21"/>
      <c r="B125" s="21" t="s">
        <v>299</v>
      </c>
      <c r="C125" s="21"/>
      <c r="D125" s="21"/>
      <c r="E125" s="21"/>
      <c r="F125" s="2" t="s">
        <v>183</v>
      </c>
      <c r="G125" s="21"/>
      <c r="H125" s="32" t="s">
        <v>2702</v>
      </c>
      <c r="K125" s="16">
        <v>1</v>
      </c>
      <c r="N125" s="1"/>
    </row>
    <row r="126" spans="1:14" s="15" customFormat="1">
      <c r="A126" s="21"/>
      <c r="B126" s="21" t="s">
        <v>300</v>
      </c>
      <c r="C126" s="21"/>
      <c r="D126" s="21"/>
      <c r="E126" s="21"/>
      <c r="F126" s="2" t="s">
        <v>205</v>
      </c>
      <c r="G126" s="21"/>
      <c r="H126" s="32" t="s">
        <v>2703</v>
      </c>
      <c r="K126" s="16">
        <v>1</v>
      </c>
      <c r="N126" s="1"/>
    </row>
    <row r="127" spans="1:14" s="15" customFormat="1">
      <c r="A127" s="21"/>
      <c r="B127" s="21" t="s">
        <v>301</v>
      </c>
      <c r="C127" s="21"/>
      <c r="D127" s="21"/>
      <c r="E127" s="21"/>
      <c r="F127" s="2" t="s">
        <v>184</v>
      </c>
      <c r="G127" s="21"/>
      <c r="H127" s="32" t="s">
        <v>2704</v>
      </c>
      <c r="K127" s="16">
        <v>1</v>
      </c>
      <c r="N127" s="1"/>
    </row>
    <row r="128" spans="1:14" s="15" customFormat="1">
      <c r="A128" s="21"/>
      <c r="B128" s="21" t="s">
        <v>302</v>
      </c>
      <c r="C128" s="21"/>
      <c r="D128" s="21"/>
      <c r="E128" s="21"/>
      <c r="F128" s="2" t="s">
        <v>185</v>
      </c>
      <c r="G128" s="21"/>
      <c r="H128" s="32" t="s">
        <v>2705</v>
      </c>
      <c r="K128" s="16">
        <v>1</v>
      </c>
      <c r="N128" s="1"/>
    </row>
    <row r="129" spans="1:14" s="15" customFormat="1">
      <c r="A129" s="21"/>
      <c r="B129" s="21" t="s">
        <v>303</v>
      </c>
      <c r="C129" s="21"/>
      <c r="D129" s="21"/>
      <c r="E129" s="21"/>
      <c r="F129" s="2" t="s">
        <v>206</v>
      </c>
      <c r="G129" s="21"/>
      <c r="H129" s="32" t="s">
        <v>2706</v>
      </c>
      <c r="K129" s="16">
        <v>1</v>
      </c>
      <c r="N129" s="1"/>
    </row>
    <row r="130" spans="1:14" s="15" customFormat="1">
      <c r="A130" s="21"/>
      <c r="B130" s="21" t="s">
        <v>304</v>
      </c>
      <c r="C130" s="21"/>
      <c r="D130" s="21"/>
      <c r="E130" s="21"/>
      <c r="F130" s="2" t="s">
        <v>200</v>
      </c>
      <c r="G130" s="21"/>
      <c r="H130" s="32" t="s">
        <v>2707</v>
      </c>
      <c r="K130" s="16">
        <v>1</v>
      </c>
      <c r="N130" s="1"/>
    </row>
    <row r="131" spans="1:14" s="15" customFormat="1">
      <c r="A131" s="21"/>
      <c r="B131" s="21"/>
      <c r="C131" s="21"/>
      <c r="D131" s="21"/>
      <c r="E131" s="21"/>
      <c r="F131" s="21"/>
      <c r="G131" s="21"/>
      <c r="H131" s="32" t="s">
        <v>2708</v>
      </c>
      <c r="K131" s="16">
        <v>1</v>
      </c>
      <c r="N131" s="1"/>
    </row>
    <row r="132" spans="1:14" s="15" customFormat="1">
      <c r="A132" s="21"/>
      <c r="B132" s="21" t="s">
        <v>305</v>
      </c>
      <c r="C132" s="21"/>
      <c r="D132" s="21"/>
      <c r="E132" s="21"/>
      <c r="F132" s="21"/>
      <c r="G132" s="21"/>
      <c r="H132" s="32"/>
      <c r="K132" s="16">
        <v>1</v>
      </c>
      <c r="N132" s="1"/>
    </row>
    <row r="133" spans="1:14" s="15" customFormat="1">
      <c r="A133" s="21"/>
      <c r="B133" s="21" t="s">
        <v>306</v>
      </c>
      <c r="C133" s="21"/>
      <c r="D133" s="21"/>
      <c r="E133" s="21"/>
      <c r="F133" s="21"/>
      <c r="G133" s="21"/>
      <c r="H133" s="32" t="s">
        <v>2709</v>
      </c>
      <c r="K133" s="16">
        <v>1</v>
      </c>
      <c r="N133" s="1"/>
    </row>
    <row r="134" spans="1:14" s="15" customFormat="1">
      <c r="A134" s="21"/>
      <c r="B134" s="21" t="s">
        <v>325</v>
      </c>
      <c r="C134" s="21"/>
      <c r="D134" s="21"/>
      <c r="E134" s="21"/>
      <c r="F134" s="21"/>
      <c r="G134" s="21"/>
      <c r="H134" s="32" t="s">
        <v>2710</v>
      </c>
      <c r="K134" s="16">
        <v>1</v>
      </c>
      <c r="N134" s="1"/>
    </row>
    <row r="135" spans="1:14" s="15" customFormat="1">
      <c r="A135" s="21"/>
      <c r="B135" s="21" t="s">
        <v>326</v>
      </c>
      <c r="C135" s="21"/>
      <c r="D135" s="21"/>
      <c r="E135" s="21"/>
      <c r="F135" s="21"/>
      <c r="G135" s="21"/>
      <c r="H135" s="32" t="s">
        <v>2711</v>
      </c>
      <c r="K135" s="16">
        <v>1</v>
      </c>
      <c r="N135" s="1"/>
    </row>
    <row r="136" spans="1:14" s="15" customFormat="1">
      <c r="A136" s="21"/>
      <c r="B136" s="21" t="s">
        <v>327</v>
      </c>
      <c r="C136" s="21"/>
      <c r="D136" s="21"/>
      <c r="E136" s="21"/>
      <c r="F136" s="21"/>
      <c r="G136" s="21"/>
      <c r="H136" s="32" t="s">
        <v>2712</v>
      </c>
      <c r="K136" s="16">
        <v>1</v>
      </c>
      <c r="N136" s="1"/>
    </row>
    <row r="137" spans="1:14" s="15" customFormat="1">
      <c r="A137" s="21"/>
      <c r="B137" s="21" t="s">
        <v>328</v>
      </c>
      <c r="C137" s="21"/>
      <c r="D137" s="21"/>
      <c r="E137" s="21"/>
      <c r="F137" s="21"/>
      <c r="G137" s="21"/>
      <c r="H137" s="32" t="s">
        <v>2713</v>
      </c>
      <c r="K137" s="16">
        <v>1</v>
      </c>
      <c r="N137" s="1"/>
    </row>
    <row r="138" spans="1:14" s="15" customFormat="1">
      <c r="A138" s="21"/>
      <c r="B138" s="21" t="s">
        <v>329</v>
      </c>
      <c r="C138" s="21"/>
      <c r="D138" s="21"/>
      <c r="E138" s="21"/>
      <c r="F138" s="21"/>
      <c r="G138" s="21"/>
      <c r="H138" s="32" t="s">
        <v>2714</v>
      </c>
      <c r="K138" s="16">
        <v>1</v>
      </c>
      <c r="N138" s="1"/>
    </row>
    <row r="139" spans="1:14" s="15" customFormat="1">
      <c r="A139" s="21"/>
      <c r="B139" s="21" t="s">
        <v>330</v>
      </c>
      <c r="C139" s="21"/>
      <c r="D139" s="21"/>
      <c r="E139" s="21"/>
      <c r="F139" s="21"/>
      <c r="G139" s="21"/>
      <c r="H139" s="32"/>
      <c r="K139" s="16">
        <v>1</v>
      </c>
      <c r="N139" s="1"/>
    </row>
    <row r="140" spans="1:14" s="15" customFormat="1">
      <c r="A140" s="21"/>
      <c r="B140" s="21" t="s">
        <v>331</v>
      </c>
      <c r="C140" s="21"/>
      <c r="D140" s="21"/>
      <c r="E140" s="21"/>
      <c r="F140" s="21"/>
      <c r="G140" s="21"/>
      <c r="H140"/>
      <c r="K140" s="16">
        <v>1</v>
      </c>
      <c r="N140" s="1"/>
    </row>
    <row r="141" spans="1:14" s="15" customFormat="1">
      <c r="A141" s="21"/>
      <c r="B141" s="21" t="s">
        <v>332</v>
      </c>
      <c r="C141" s="21"/>
      <c r="D141" s="21"/>
      <c r="E141" s="21"/>
      <c r="F141" s="21"/>
      <c r="G141" s="21"/>
      <c r="H141"/>
      <c r="K141" s="16">
        <v>1</v>
      </c>
      <c r="N141" s="1"/>
    </row>
    <row r="142" spans="1:14" s="15" customFormat="1">
      <c r="A142" s="21"/>
      <c r="B142" s="21" t="s">
        <v>333</v>
      </c>
      <c r="C142" s="21"/>
      <c r="D142" s="21"/>
      <c r="E142" s="21"/>
      <c r="F142" s="21"/>
      <c r="G142" s="21"/>
      <c r="H142" s="21"/>
      <c r="K142" s="16">
        <v>1</v>
      </c>
      <c r="N142" s="1"/>
    </row>
    <row r="143" spans="1:14" s="15" customFormat="1">
      <c r="A143" s="21"/>
      <c r="B143" s="21" t="s">
        <v>334</v>
      </c>
      <c r="C143" s="21"/>
      <c r="D143" s="21"/>
      <c r="E143" s="21"/>
      <c r="F143" s="21"/>
      <c r="G143" s="21"/>
      <c r="H143" s="21"/>
      <c r="K143" s="16">
        <v>1</v>
      </c>
      <c r="N143" s="1"/>
    </row>
    <row r="144" spans="1:14" s="15" customFormat="1" ht="23.25">
      <c r="A144" s="21"/>
      <c r="B144" s="21"/>
      <c r="C144" s="21"/>
      <c r="D144" s="21"/>
      <c r="E144" s="21"/>
      <c r="F144" s="21"/>
      <c r="G144" s="21"/>
      <c r="H144" s="47"/>
      <c r="K144" s="16">
        <v>1</v>
      </c>
      <c r="N144" s="1"/>
    </row>
    <row r="145" spans="1:14" s="15" customFormat="1">
      <c r="A145" s="21"/>
      <c r="B145" s="21" t="s">
        <v>307</v>
      </c>
      <c r="C145" s="21"/>
      <c r="D145" s="21"/>
      <c r="E145" s="21"/>
      <c r="F145" s="21"/>
      <c r="G145" s="21"/>
      <c r="H145"/>
      <c r="K145" s="16">
        <v>1</v>
      </c>
      <c r="N145" s="1"/>
    </row>
    <row r="146" spans="1:14" s="15" customFormat="1">
      <c r="A146" s="21"/>
      <c r="B146" s="21" t="s">
        <v>308</v>
      </c>
      <c r="C146" s="21"/>
      <c r="D146" s="21"/>
      <c r="E146" s="21"/>
      <c r="F146" s="21"/>
      <c r="G146" s="21"/>
      <c r="H146"/>
      <c r="K146" s="16">
        <v>1</v>
      </c>
      <c r="N146" s="1"/>
    </row>
    <row r="147" spans="1:14" s="15" customFormat="1" ht="15.75" customHeight="1">
      <c r="A147" s="21"/>
      <c r="B147" s="21" t="s">
        <v>335</v>
      </c>
      <c r="C147" s="21"/>
      <c r="D147" s="21"/>
      <c r="E147" s="21"/>
      <c r="F147" s="21"/>
      <c r="G147" s="21"/>
      <c r="H147" s="22"/>
      <c r="K147" s="16">
        <v>1</v>
      </c>
      <c r="N147" s="1"/>
    </row>
    <row r="148" spans="1:14" s="15" customFormat="1">
      <c r="A148" s="21"/>
      <c r="B148" s="21" t="s">
        <v>336</v>
      </c>
      <c r="C148" s="21"/>
      <c r="D148" s="21"/>
      <c r="E148" s="21"/>
      <c r="F148" s="21"/>
      <c r="G148" s="21"/>
      <c r="H148" s="22"/>
      <c r="K148" s="16">
        <v>1</v>
      </c>
      <c r="N148" s="1"/>
    </row>
    <row r="149" spans="1:14" s="15" customFormat="1">
      <c r="A149" s="21"/>
      <c r="B149" s="21" t="s">
        <v>337</v>
      </c>
      <c r="C149" s="21"/>
      <c r="D149" s="21"/>
      <c r="E149" s="21"/>
      <c r="F149" s="21"/>
      <c r="G149" s="21"/>
      <c r="H149" s="48"/>
      <c r="K149" s="16">
        <v>1</v>
      </c>
      <c r="N149" s="1"/>
    </row>
    <row r="150" spans="1:14" s="15" customFormat="1">
      <c r="A150" s="21"/>
      <c r="B150" s="21" t="s">
        <v>338</v>
      </c>
      <c r="C150" s="21"/>
      <c r="D150" s="21"/>
      <c r="E150" s="21"/>
      <c r="F150" s="21"/>
      <c r="G150" s="21"/>
      <c r="H150" s="48"/>
      <c r="K150" s="16">
        <v>1</v>
      </c>
      <c r="N150" s="1"/>
    </row>
    <row r="151" spans="1:14" s="15" customFormat="1">
      <c r="A151" s="21"/>
      <c r="B151" s="21" t="s">
        <v>339</v>
      </c>
      <c r="C151" s="21"/>
      <c r="D151" s="21"/>
      <c r="E151" s="21"/>
      <c r="F151" s="21"/>
      <c r="G151" s="21"/>
      <c r="H151" s="21"/>
      <c r="K151" s="16">
        <v>1</v>
      </c>
      <c r="N151" s="1"/>
    </row>
    <row r="152" spans="1:14" s="15" customFormat="1">
      <c r="A152" s="21"/>
      <c r="B152" s="21" t="s">
        <v>340</v>
      </c>
      <c r="C152" s="21"/>
      <c r="D152" s="21"/>
      <c r="E152" s="21"/>
      <c r="F152" s="21"/>
      <c r="G152" s="21"/>
      <c r="H152" s="21"/>
      <c r="K152" s="16">
        <v>1</v>
      </c>
      <c r="N152" s="1"/>
    </row>
    <row r="153" spans="1:14" s="15" customFormat="1">
      <c r="A153" s="21"/>
      <c r="B153" s="21" t="s">
        <v>366</v>
      </c>
      <c r="C153" s="21"/>
      <c r="D153" s="21"/>
      <c r="E153" s="21"/>
      <c r="F153" s="21"/>
      <c r="G153" s="21"/>
      <c r="H153" s="21"/>
      <c r="K153" s="16">
        <v>1</v>
      </c>
      <c r="N153" s="1"/>
    </row>
    <row r="154" spans="1:14" s="15" customFormat="1">
      <c r="A154" s="21"/>
      <c r="B154" s="21"/>
      <c r="C154" s="21"/>
      <c r="D154" s="21"/>
      <c r="E154" s="21"/>
      <c r="F154" s="21"/>
      <c r="G154" s="21"/>
      <c r="H154" s="21"/>
      <c r="K154" s="16">
        <v>1</v>
      </c>
      <c r="N154" s="1"/>
    </row>
    <row r="155" spans="1:14" s="15" customFormat="1">
      <c r="A155" s="21"/>
      <c r="B155" s="21" t="s">
        <v>309</v>
      </c>
      <c r="C155" s="21"/>
      <c r="D155" s="21"/>
      <c r="E155" s="21"/>
      <c r="F155" s="21"/>
      <c r="G155" s="21"/>
      <c r="H155" s="21"/>
      <c r="K155" s="16">
        <v>1</v>
      </c>
      <c r="N155" s="1"/>
    </row>
    <row r="156" spans="1:14" s="15" customFormat="1">
      <c r="A156" s="21"/>
      <c r="B156" s="21" t="s">
        <v>310</v>
      </c>
      <c r="C156" s="21"/>
      <c r="D156" s="21"/>
      <c r="E156" s="21"/>
      <c r="F156" s="21"/>
      <c r="G156" s="21"/>
      <c r="H156" s="21"/>
      <c r="K156" s="16">
        <v>1</v>
      </c>
      <c r="N156" s="1"/>
    </row>
    <row r="157" spans="1:14" s="15" customFormat="1">
      <c r="A157" s="21"/>
      <c r="B157" s="21" t="s">
        <v>311</v>
      </c>
      <c r="C157" s="21"/>
      <c r="D157" s="21"/>
      <c r="E157" s="21"/>
      <c r="F157" s="21"/>
      <c r="G157" s="21"/>
      <c r="H157" s="21"/>
      <c r="K157" s="16">
        <v>1</v>
      </c>
      <c r="N157" s="1"/>
    </row>
    <row r="158" spans="1:14" s="15" customFormat="1">
      <c r="A158" s="21"/>
      <c r="B158" s="21" t="s">
        <v>312</v>
      </c>
      <c r="C158" s="21"/>
      <c r="D158" s="21"/>
      <c r="E158" s="21"/>
      <c r="F158" s="21"/>
      <c r="G158" s="21"/>
      <c r="H158" s="21"/>
      <c r="K158" s="16">
        <v>1</v>
      </c>
      <c r="N158" s="1"/>
    </row>
    <row r="159" spans="1:14" s="15" customFormat="1">
      <c r="A159" s="21"/>
      <c r="B159" s="21" t="s">
        <v>313</v>
      </c>
      <c r="C159" s="21"/>
      <c r="D159" s="21"/>
      <c r="E159" s="21"/>
      <c r="F159" s="21"/>
      <c r="G159" s="21"/>
      <c r="H159" s="21"/>
      <c r="K159" s="16">
        <v>1</v>
      </c>
      <c r="N159" s="1"/>
    </row>
    <row r="160" spans="1:14" s="15" customFormat="1">
      <c r="A160" s="21"/>
      <c r="B160" s="21" t="s">
        <v>314</v>
      </c>
      <c r="C160" s="21"/>
      <c r="D160" s="21"/>
      <c r="E160" s="21"/>
      <c r="F160" s="21"/>
      <c r="G160" s="21"/>
      <c r="H160" s="21"/>
      <c r="K160" s="16">
        <v>1</v>
      </c>
      <c r="N160" s="1"/>
    </row>
    <row r="161" spans="1:14" s="15" customFormat="1">
      <c r="A161" s="21"/>
      <c r="B161" s="21" t="s">
        <v>315</v>
      </c>
      <c r="C161" s="21"/>
      <c r="D161" s="21"/>
      <c r="E161" s="21"/>
      <c r="F161" s="21"/>
      <c r="G161" s="21"/>
      <c r="H161" s="21"/>
      <c r="K161" s="16">
        <v>1</v>
      </c>
      <c r="N161" s="1"/>
    </row>
    <row r="162" spans="1:14" s="15" customFormat="1">
      <c r="A162" s="21"/>
      <c r="B162" s="21" t="s">
        <v>316</v>
      </c>
      <c r="C162" s="21"/>
      <c r="D162" s="21"/>
      <c r="E162" s="21"/>
      <c r="F162" s="21"/>
      <c r="G162" s="21"/>
      <c r="H162" s="21"/>
      <c r="K162" s="16">
        <v>1</v>
      </c>
      <c r="N162" s="1"/>
    </row>
    <row r="163" spans="1:14" s="15" customFormat="1">
      <c r="A163" s="21"/>
      <c r="B163" s="21"/>
      <c r="C163" s="21"/>
      <c r="D163" s="21"/>
      <c r="E163" s="21"/>
      <c r="F163" s="21"/>
      <c r="G163" s="21"/>
      <c r="H163" s="21"/>
      <c r="K163" s="16">
        <v>1</v>
      </c>
      <c r="N163" s="1"/>
    </row>
    <row r="164" spans="1:14" s="15" customFormat="1">
      <c r="A164" s="21"/>
      <c r="B164" s="21" t="s">
        <v>146</v>
      </c>
      <c r="C164" s="21"/>
      <c r="D164" s="21"/>
      <c r="E164" s="21"/>
      <c r="F164" s="21"/>
      <c r="G164" s="21"/>
      <c r="H164" s="21"/>
      <c r="K164" s="16">
        <v>1</v>
      </c>
      <c r="N164" s="1"/>
    </row>
    <row r="165" spans="1:14" s="15" customFormat="1">
      <c r="A165" s="21"/>
      <c r="B165" s="21" t="s">
        <v>317</v>
      </c>
      <c r="C165" s="21"/>
      <c r="D165" s="21"/>
      <c r="E165" s="21"/>
      <c r="F165" s="21"/>
      <c r="G165" s="21"/>
      <c r="H165" s="21"/>
      <c r="K165" s="16">
        <v>1</v>
      </c>
      <c r="N165" s="1"/>
    </row>
    <row r="166" spans="1:14" s="15" customFormat="1">
      <c r="A166" s="21"/>
      <c r="B166" s="21" t="s">
        <v>341</v>
      </c>
      <c r="C166" s="21"/>
      <c r="D166" s="21"/>
      <c r="E166" s="21"/>
      <c r="F166" s="21"/>
      <c r="G166" s="21"/>
      <c r="H166" s="21"/>
      <c r="K166" s="16">
        <v>1</v>
      </c>
      <c r="N166" s="1"/>
    </row>
    <row r="167" spans="1:14" s="15" customFormat="1">
      <c r="A167" s="21"/>
      <c r="B167" s="21" t="s">
        <v>342</v>
      </c>
      <c r="C167" s="21"/>
      <c r="D167" s="21"/>
      <c r="E167" s="21"/>
      <c r="F167" s="21"/>
      <c r="G167" s="21"/>
      <c r="H167" s="21"/>
      <c r="K167" s="16">
        <v>1</v>
      </c>
      <c r="N167" s="1"/>
    </row>
    <row r="168" spans="1:14" s="1" customFormat="1">
      <c r="A168" s="21"/>
      <c r="B168" s="21" t="s">
        <v>343</v>
      </c>
      <c r="C168" s="21"/>
      <c r="D168" s="21"/>
      <c r="E168" s="21"/>
      <c r="F168" s="21"/>
      <c r="G168" s="21"/>
      <c r="H168" s="21"/>
      <c r="J168" s="15"/>
      <c r="K168" s="16">
        <v>1</v>
      </c>
      <c r="L168" s="15"/>
      <c r="M168" s="15"/>
    </row>
    <row r="169" spans="1:14" s="1" customFormat="1">
      <c r="A169" s="21"/>
      <c r="B169" s="21" t="s">
        <v>344</v>
      </c>
      <c r="C169" s="21"/>
      <c r="D169" s="21"/>
      <c r="E169" s="21"/>
      <c r="F169" s="21"/>
      <c r="G169" s="21"/>
      <c r="H169" s="21"/>
      <c r="J169" s="15"/>
      <c r="K169" s="16">
        <v>1</v>
      </c>
      <c r="L169" s="15"/>
      <c r="M169" s="15"/>
    </row>
    <row r="170" spans="1:14" s="1" customFormat="1">
      <c r="A170" s="21"/>
      <c r="B170" s="21" t="s">
        <v>345</v>
      </c>
      <c r="C170" s="21"/>
      <c r="D170" s="21"/>
      <c r="E170" s="21"/>
      <c r="F170" s="21"/>
      <c r="G170" s="21"/>
      <c r="H170" s="21"/>
      <c r="J170" s="15"/>
      <c r="K170" s="16">
        <v>1</v>
      </c>
      <c r="L170" s="15"/>
      <c r="M170" s="15"/>
    </row>
    <row r="171" spans="1:14" s="1" customFormat="1">
      <c r="A171" s="21"/>
      <c r="B171" s="21" t="s">
        <v>367</v>
      </c>
      <c r="C171" s="21"/>
      <c r="D171" s="21"/>
      <c r="E171" s="21"/>
      <c r="F171" s="21"/>
      <c r="G171" s="21"/>
      <c r="H171" s="21"/>
      <c r="J171" s="15"/>
      <c r="K171" s="16">
        <v>1</v>
      </c>
      <c r="L171" s="15"/>
      <c r="M171" s="15"/>
    </row>
    <row r="172" spans="1:14" s="1" customFormat="1">
      <c r="A172" s="21"/>
      <c r="B172" s="21"/>
      <c r="C172" s="21"/>
      <c r="D172" s="21"/>
      <c r="E172" s="21"/>
      <c r="F172" s="21"/>
      <c r="G172" s="21"/>
      <c r="H172" s="21"/>
      <c r="J172" s="15"/>
      <c r="K172" s="16">
        <v>1</v>
      </c>
      <c r="L172" s="15"/>
      <c r="M172" s="20" t="s">
        <v>72</v>
      </c>
    </row>
    <row r="173" spans="1:14" s="1" customFormat="1">
      <c r="A173" s="16">
        <v>1</v>
      </c>
      <c r="B173" s="16">
        <v>1</v>
      </c>
      <c r="C173" s="16">
        <v>1</v>
      </c>
      <c r="D173" s="16">
        <v>1</v>
      </c>
      <c r="E173" s="16">
        <v>1</v>
      </c>
      <c r="F173" s="16">
        <v>1</v>
      </c>
      <c r="G173" s="16">
        <v>1</v>
      </c>
      <c r="H173" s="16">
        <v>1</v>
      </c>
      <c r="I173" s="16">
        <v>1</v>
      </c>
      <c r="J173" s="16">
        <v>1</v>
      </c>
      <c r="K173" s="16">
        <v>1</v>
      </c>
      <c r="L173" s="16">
        <v>1</v>
      </c>
      <c r="M173" s="3" t="str">
        <f>ADDRESS(ROW(),COLUMN(),4)</f>
        <v>M173</v>
      </c>
    </row>
  </sheetData>
  <mergeCells count="2">
    <mergeCell ref="A1:D1"/>
    <mergeCell ref="H5:H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EAD01-D94F-451A-BC98-ADC5F7C3FE50}">
  <dimension ref="A1:BU42"/>
  <sheetViews>
    <sheetView zoomScaleNormal="100" workbookViewId="0">
      <selection activeCell="BU14" sqref="BU14"/>
    </sheetView>
  </sheetViews>
  <sheetFormatPr baseColWidth="10" defaultRowHeight="15.75"/>
  <cols>
    <col min="1" max="1" width="2.625" style="44" customWidth="1"/>
    <col min="2" max="2" width="3.625" style="44" customWidth="1"/>
    <col min="3" max="3" width="11.625" style="44" customWidth="1"/>
    <col min="4" max="4" width="18.625" style="44" customWidth="1"/>
    <col min="5" max="8" width="11.625" style="44" customWidth="1"/>
    <col min="9" max="9" width="15" style="44" customWidth="1"/>
    <col min="10" max="10" width="16.625" style="44" customWidth="1"/>
    <col min="11" max="12" width="14.625" style="44" customWidth="1"/>
    <col min="13" max="13" width="16" style="44" customWidth="1"/>
    <col min="14" max="16" width="14.625" style="44" customWidth="1"/>
    <col min="17" max="19" width="11" style="44"/>
    <col min="20" max="20" width="12" style="44" customWidth="1"/>
    <col min="21" max="21" width="19" style="44" customWidth="1"/>
    <col min="22" max="25" width="12" style="44" customWidth="1"/>
    <col min="26" max="26" width="14.625" style="44" customWidth="1"/>
    <col min="27" max="27" width="16.375" style="44" customWidth="1"/>
    <col min="28" max="29" width="14.625" style="44" customWidth="1"/>
    <col min="30" max="30" width="16.375" style="44" customWidth="1"/>
    <col min="31" max="33" width="14.625" style="44" customWidth="1"/>
    <col min="34" max="34" width="10.25" style="44" customWidth="1"/>
    <col min="35" max="35" width="12.625" style="44" customWidth="1"/>
    <col min="36" max="36" width="12" style="44" customWidth="1"/>
    <col min="37" max="37" width="19" style="44" customWidth="1"/>
    <col min="38" max="41" width="12" style="44" customWidth="1"/>
    <col min="42" max="42" width="14.625" style="44" customWidth="1"/>
    <col min="43" max="43" width="16.375" style="44" customWidth="1"/>
    <col min="44" max="45" width="14.625" style="44" customWidth="1"/>
    <col min="46" max="46" width="16.375" style="44" customWidth="1"/>
    <col min="47" max="49" width="14.625" style="44" customWidth="1"/>
    <col min="50" max="51" width="10.25" style="44" customWidth="1"/>
    <col min="52" max="52" width="12" style="44" customWidth="1"/>
    <col min="53" max="53" width="19" style="44" customWidth="1"/>
    <col min="54" max="57" width="12" style="44" customWidth="1"/>
    <col min="58" max="58" width="14.625" style="44" customWidth="1"/>
    <col min="59" max="59" width="16.375" style="44" customWidth="1"/>
    <col min="60" max="61" width="14.625" style="44" customWidth="1"/>
    <col min="62" max="62" width="16.375" style="44" customWidth="1"/>
    <col min="63" max="65" width="14.625" style="44" customWidth="1"/>
    <col min="66" max="67" width="10.25" style="44" customWidth="1"/>
    <col min="68" max="72" width="11" style="44"/>
    <col min="73" max="73" width="70.25" style="44" customWidth="1"/>
    <col min="74" max="16384" width="11" style="44"/>
  </cols>
  <sheetData>
    <row r="1" spans="1:73" s="130" customFormat="1" thickTop="1">
      <c r="A1" s="3" t="str">
        <f>ADDRESS(ROW(),COLUMN(),4)</f>
        <v>A1</v>
      </c>
      <c r="B1" s="122"/>
      <c r="C1" s="123" t="str">
        <f t="shared" ref="C1:R1" si="0">SUBSTITUTE(ADDRESS(1,COLUMN(),4),"1","")</f>
        <v>C</v>
      </c>
      <c r="D1" s="123" t="str">
        <f t="shared" si="0"/>
        <v>D</v>
      </c>
      <c r="E1" s="123" t="str">
        <f t="shared" si="0"/>
        <v>E</v>
      </c>
      <c r="F1" s="123" t="str">
        <f t="shared" si="0"/>
        <v>F</v>
      </c>
      <c r="G1" s="123" t="str">
        <f t="shared" si="0"/>
        <v>G</v>
      </c>
      <c r="H1" s="123" t="str">
        <f t="shared" si="0"/>
        <v>H</v>
      </c>
      <c r="I1" s="123" t="str">
        <f t="shared" si="0"/>
        <v>I</v>
      </c>
      <c r="J1" s="123" t="str">
        <f t="shared" si="0"/>
        <v>J</v>
      </c>
      <c r="K1" s="123" t="str">
        <f t="shared" si="0"/>
        <v>K</v>
      </c>
      <c r="L1" s="123" t="str">
        <f t="shared" si="0"/>
        <v>L</v>
      </c>
      <c r="M1" s="123" t="str">
        <f t="shared" si="0"/>
        <v>M</v>
      </c>
      <c r="N1" s="123" t="str">
        <f t="shared" si="0"/>
        <v>N</v>
      </c>
      <c r="O1" s="123" t="str">
        <f t="shared" si="0"/>
        <v>O</v>
      </c>
      <c r="P1" s="123" t="str">
        <f t="shared" si="0"/>
        <v>P</v>
      </c>
      <c r="Q1" s="123" t="str">
        <f t="shared" si="0"/>
        <v>Q</v>
      </c>
      <c r="R1" s="123" t="str">
        <f t="shared" si="0"/>
        <v>R</v>
      </c>
      <c r="S1" s="124"/>
      <c r="T1" s="123" t="str">
        <f t="shared" ref="T1:AH1" si="1">SUBSTITUTE(ADDRESS(1,COLUMN(),4),"1","")</f>
        <v>T</v>
      </c>
      <c r="U1" s="123" t="str">
        <f t="shared" si="1"/>
        <v>U</v>
      </c>
      <c r="V1" s="123" t="str">
        <f t="shared" si="1"/>
        <v>V</v>
      </c>
      <c r="W1" s="123" t="str">
        <f t="shared" si="1"/>
        <v>W</v>
      </c>
      <c r="X1" s="123" t="str">
        <f t="shared" si="1"/>
        <v>X</v>
      </c>
      <c r="Y1" s="123" t="str">
        <f t="shared" si="1"/>
        <v>Y</v>
      </c>
      <c r="Z1" s="123" t="str">
        <f t="shared" si="1"/>
        <v>Z</v>
      </c>
      <c r="AA1" s="123" t="str">
        <f t="shared" si="1"/>
        <v>AA</v>
      </c>
      <c r="AB1" s="123" t="str">
        <f t="shared" si="1"/>
        <v>AB</v>
      </c>
      <c r="AC1" s="123" t="str">
        <f t="shared" si="1"/>
        <v>AC</v>
      </c>
      <c r="AD1" s="123" t="str">
        <f t="shared" si="1"/>
        <v>AD</v>
      </c>
      <c r="AE1" s="123" t="str">
        <f t="shared" si="1"/>
        <v>AE</v>
      </c>
      <c r="AF1" s="123" t="str">
        <f t="shared" si="1"/>
        <v>AF</v>
      </c>
      <c r="AG1" s="123" t="str">
        <f t="shared" si="1"/>
        <v>AG</v>
      </c>
      <c r="AH1" s="123" t="str">
        <f t="shared" si="1"/>
        <v>AH</v>
      </c>
      <c r="AI1" s="125"/>
      <c r="AJ1" s="123" t="str">
        <f t="shared" ref="AJ1:BN1" si="2">SUBSTITUTE(ADDRESS(1,COLUMN(),4),"1","")</f>
        <v>AJ</v>
      </c>
      <c r="AK1" s="123" t="str">
        <f t="shared" si="2"/>
        <v>AK</v>
      </c>
      <c r="AL1" s="123" t="str">
        <f t="shared" si="2"/>
        <v>AL</v>
      </c>
      <c r="AM1" s="123" t="str">
        <f t="shared" si="2"/>
        <v>AM</v>
      </c>
      <c r="AN1" s="123" t="str">
        <f t="shared" si="2"/>
        <v>AN</v>
      </c>
      <c r="AO1" s="123" t="str">
        <f t="shared" si="2"/>
        <v>AO</v>
      </c>
      <c r="AP1" s="123" t="str">
        <f t="shared" si="2"/>
        <v>AP</v>
      </c>
      <c r="AQ1" s="123" t="str">
        <f t="shared" si="2"/>
        <v>AQ</v>
      </c>
      <c r="AR1" s="123" t="str">
        <f t="shared" si="2"/>
        <v>AR</v>
      </c>
      <c r="AS1" s="123" t="str">
        <f t="shared" si="2"/>
        <v>AS</v>
      </c>
      <c r="AT1" s="123" t="str">
        <f t="shared" si="2"/>
        <v>AT</v>
      </c>
      <c r="AU1" s="123" t="str">
        <f t="shared" si="2"/>
        <v>AU</v>
      </c>
      <c r="AV1" s="123" t="str">
        <f t="shared" si="2"/>
        <v>AV</v>
      </c>
      <c r="AW1" s="123" t="str">
        <f t="shared" si="2"/>
        <v>AW</v>
      </c>
      <c r="AX1" s="123" t="str">
        <f t="shared" si="2"/>
        <v>AX</v>
      </c>
      <c r="AY1" s="125"/>
      <c r="AZ1" s="123" t="str">
        <f t="shared" si="2"/>
        <v>AZ</v>
      </c>
      <c r="BA1" s="123" t="str">
        <f t="shared" si="2"/>
        <v>BA</v>
      </c>
      <c r="BB1" s="123" t="str">
        <f t="shared" si="2"/>
        <v>BB</v>
      </c>
      <c r="BC1" s="123" t="str">
        <f t="shared" si="2"/>
        <v>BC</v>
      </c>
      <c r="BD1" s="123" t="str">
        <f t="shared" si="2"/>
        <v>BD</v>
      </c>
      <c r="BE1" s="123" t="str">
        <f t="shared" si="2"/>
        <v>BE</v>
      </c>
      <c r="BF1" s="123" t="str">
        <f t="shared" si="2"/>
        <v>BF</v>
      </c>
      <c r="BG1" s="123" t="str">
        <f t="shared" si="2"/>
        <v>BG</v>
      </c>
      <c r="BH1" s="123" t="str">
        <f t="shared" si="2"/>
        <v>BH</v>
      </c>
      <c r="BI1" s="123" t="str">
        <f t="shared" si="2"/>
        <v>BI</v>
      </c>
      <c r="BJ1" s="123" t="str">
        <f t="shared" si="2"/>
        <v>BJ</v>
      </c>
      <c r="BK1" s="123" t="str">
        <f t="shared" si="2"/>
        <v>BK</v>
      </c>
      <c r="BL1" s="123" t="str">
        <f t="shared" si="2"/>
        <v>BL</v>
      </c>
      <c r="BM1" s="123" t="str">
        <f t="shared" si="2"/>
        <v>BM</v>
      </c>
      <c r="BN1" s="123" t="str">
        <f t="shared" si="2"/>
        <v>BN</v>
      </c>
      <c r="BO1" s="126"/>
      <c r="BP1" s="125"/>
      <c r="BQ1" s="125"/>
      <c r="BR1" s="125"/>
      <c r="BS1" s="127">
        <v>1</v>
      </c>
      <c r="BT1" s="128" t="str">
        <f>SUBSTITUTE(ADDRESS(1,COLUMN(),4),"1","")</f>
        <v>BT</v>
      </c>
      <c r="BU1" s="129" t="str">
        <f>SUBSTITUTE(ADDRESS(1,COLUMN(),4),"1","")</f>
        <v>BU</v>
      </c>
    </row>
    <row r="2" spans="1:73" s="130" customFormat="1" ht="15">
      <c r="A2" s="122"/>
      <c r="B2" s="122"/>
      <c r="C2" s="40">
        <f t="shared" ref="C2:R2" ca="1" si="3">CELL("largeur",C2)</f>
        <v>11</v>
      </c>
      <c r="D2" s="40">
        <f t="shared" ca="1" si="3"/>
        <v>18</v>
      </c>
      <c r="E2" s="40">
        <f t="shared" ca="1" si="3"/>
        <v>11</v>
      </c>
      <c r="F2" s="40">
        <f t="shared" ca="1" si="3"/>
        <v>11</v>
      </c>
      <c r="G2" s="40">
        <f t="shared" ca="1" si="3"/>
        <v>11</v>
      </c>
      <c r="H2" s="40">
        <f t="shared" ca="1" si="3"/>
        <v>11</v>
      </c>
      <c r="I2" s="40">
        <f t="shared" ca="1" si="3"/>
        <v>14</v>
      </c>
      <c r="J2" s="40">
        <f t="shared" ca="1" si="3"/>
        <v>16</v>
      </c>
      <c r="K2" s="40">
        <f t="shared" ca="1" si="3"/>
        <v>14</v>
      </c>
      <c r="L2" s="40">
        <f t="shared" ca="1" si="3"/>
        <v>14</v>
      </c>
      <c r="M2" s="40">
        <f t="shared" ca="1" si="3"/>
        <v>15</v>
      </c>
      <c r="N2" s="40">
        <f t="shared" ca="1" si="3"/>
        <v>14</v>
      </c>
      <c r="O2" s="40">
        <f t="shared" ca="1" si="3"/>
        <v>14</v>
      </c>
      <c r="P2" s="40">
        <f t="shared" ca="1" si="3"/>
        <v>14</v>
      </c>
      <c r="Q2" s="40">
        <f t="shared" ca="1" si="3"/>
        <v>10</v>
      </c>
      <c r="R2" s="40">
        <f t="shared" ca="1" si="3"/>
        <v>10</v>
      </c>
      <c r="S2" s="124"/>
      <c r="T2" s="40">
        <f t="shared" ref="T2:AH2" ca="1" si="4">CELL("largeur",T2)</f>
        <v>11</v>
      </c>
      <c r="U2" s="40">
        <f t="shared" ca="1" si="4"/>
        <v>18</v>
      </c>
      <c r="V2" s="40">
        <f t="shared" ca="1" si="4"/>
        <v>11</v>
      </c>
      <c r="W2" s="40">
        <f t="shared" ca="1" si="4"/>
        <v>11</v>
      </c>
      <c r="X2" s="40">
        <f t="shared" ca="1" si="4"/>
        <v>11</v>
      </c>
      <c r="Y2" s="40">
        <f t="shared" ca="1" si="4"/>
        <v>11</v>
      </c>
      <c r="Z2" s="40">
        <f t="shared" ca="1" si="4"/>
        <v>14</v>
      </c>
      <c r="AA2" s="40">
        <f t="shared" ca="1" si="4"/>
        <v>16</v>
      </c>
      <c r="AB2" s="40">
        <f t="shared" ca="1" si="4"/>
        <v>14</v>
      </c>
      <c r="AC2" s="40">
        <f t="shared" ca="1" si="4"/>
        <v>14</v>
      </c>
      <c r="AD2" s="40">
        <f t="shared" ca="1" si="4"/>
        <v>16</v>
      </c>
      <c r="AE2" s="40">
        <f t="shared" ca="1" si="4"/>
        <v>14</v>
      </c>
      <c r="AF2" s="40">
        <f t="shared" ca="1" si="4"/>
        <v>14</v>
      </c>
      <c r="AG2" s="40">
        <f t="shared" ca="1" si="4"/>
        <v>14</v>
      </c>
      <c r="AH2" s="40">
        <f t="shared" ca="1" si="4"/>
        <v>10</v>
      </c>
      <c r="AI2" s="125"/>
      <c r="AJ2" s="40">
        <f t="shared" ref="AJ2:BN2" ca="1" si="5">CELL("largeur",AJ2)</f>
        <v>11</v>
      </c>
      <c r="AK2" s="40">
        <f t="shared" ca="1" si="5"/>
        <v>18</v>
      </c>
      <c r="AL2" s="40">
        <f t="shared" ca="1" si="5"/>
        <v>11</v>
      </c>
      <c r="AM2" s="40">
        <f t="shared" ca="1" si="5"/>
        <v>11</v>
      </c>
      <c r="AN2" s="40">
        <f t="shared" ca="1" si="5"/>
        <v>11</v>
      </c>
      <c r="AO2" s="40">
        <f t="shared" ca="1" si="5"/>
        <v>11</v>
      </c>
      <c r="AP2" s="40">
        <f t="shared" ca="1" si="5"/>
        <v>14</v>
      </c>
      <c r="AQ2" s="40">
        <f t="shared" ca="1" si="5"/>
        <v>16</v>
      </c>
      <c r="AR2" s="40">
        <f t="shared" ca="1" si="5"/>
        <v>14</v>
      </c>
      <c r="AS2" s="40">
        <f t="shared" ca="1" si="5"/>
        <v>14</v>
      </c>
      <c r="AT2" s="40">
        <f t="shared" ca="1" si="5"/>
        <v>16</v>
      </c>
      <c r="AU2" s="40">
        <f t="shared" ca="1" si="5"/>
        <v>14</v>
      </c>
      <c r="AV2" s="40">
        <f t="shared" ca="1" si="5"/>
        <v>14</v>
      </c>
      <c r="AW2" s="40">
        <f t="shared" ca="1" si="5"/>
        <v>14</v>
      </c>
      <c r="AX2" s="40">
        <f t="shared" ca="1" si="5"/>
        <v>10</v>
      </c>
      <c r="AY2" s="125"/>
      <c r="AZ2" s="40">
        <f t="shared" ca="1" si="5"/>
        <v>11</v>
      </c>
      <c r="BA2" s="40">
        <f t="shared" ca="1" si="5"/>
        <v>18</v>
      </c>
      <c r="BB2" s="40">
        <f t="shared" ca="1" si="5"/>
        <v>11</v>
      </c>
      <c r="BC2" s="40">
        <f t="shared" ca="1" si="5"/>
        <v>11</v>
      </c>
      <c r="BD2" s="40">
        <f t="shared" ca="1" si="5"/>
        <v>11</v>
      </c>
      <c r="BE2" s="40">
        <f t="shared" ca="1" si="5"/>
        <v>11</v>
      </c>
      <c r="BF2" s="40">
        <f t="shared" ca="1" si="5"/>
        <v>14</v>
      </c>
      <c r="BG2" s="40">
        <f t="shared" ca="1" si="5"/>
        <v>16</v>
      </c>
      <c r="BH2" s="40">
        <f t="shared" ca="1" si="5"/>
        <v>14</v>
      </c>
      <c r="BI2" s="40">
        <f t="shared" ca="1" si="5"/>
        <v>14</v>
      </c>
      <c r="BJ2" s="40">
        <f t="shared" ca="1" si="5"/>
        <v>16</v>
      </c>
      <c r="BK2" s="40">
        <f t="shared" ca="1" si="5"/>
        <v>14</v>
      </c>
      <c r="BL2" s="40">
        <f t="shared" ca="1" si="5"/>
        <v>14</v>
      </c>
      <c r="BM2" s="40">
        <f t="shared" ca="1" si="5"/>
        <v>14</v>
      </c>
      <c r="BN2" s="40">
        <f t="shared" ca="1" si="5"/>
        <v>10</v>
      </c>
      <c r="BO2" s="40"/>
      <c r="BP2" s="125"/>
      <c r="BQ2" s="125"/>
      <c r="BR2" s="125"/>
      <c r="BS2" s="127">
        <v>1</v>
      </c>
      <c r="BT2" s="6" t="s">
        <v>74</v>
      </c>
      <c r="BU2" s="7"/>
    </row>
    <row r="3" spans="1:73" s="130" customFormat="1">
      <c r="A3" s="122"/>
      <c r="B3" s="122"/>
      <c r="C3" s="41">
        <v>13</v>
      </c>
      <c r="D3" s="41">
        <v>21</v>
      </c>
      <c r="E3" s="41">
        <v>13</v>
      </c>
      <c r="F3" s="41">
        <v>13</v>
      </c>
      <c r="G3" s="41">
        <v>13</v>
      </c>
      <c r="H3" s="41">
        <v>13</v>
      </c>
      <c r="I3" s="41">
        <v>16</v>
      </c>
      <c r="J3" s="41">
        <v>18</v>
      </c>
      <c r="K3" s="41">
        <v>16</v>
      </c>
      <c r="L3" s="41">
        <v>16</v>
      </c>
      <c r="M3" s="41">
        <v>18</v>
      </c>
      <c r="N3" s="41">
        <v>16</v>
      </c>
      <c r="O3" s="41">
        <v>16</v>
      </c>
      <c r="P3" s="41">
        <v>16</v>
      </c>
      <c r="Q3" s="41">
        <v>11</v>
      </c>
      <c r="R3" s="41">
        <v>11</v>
      </c>
      <c r="S3" s="124"/>
      <c r="T3" s="41">
        <v>13</v>
      </c>
      <c r="U3" s="41">
        <v>21</v>
      </c>
      <c r="V3" s="41">
        <v>13</v>
      </c>
      <c r="W3" s="41">
        <v>13</v>
      </c>
      <c r="X3" s="41">
        <v>13</v>
      </c>
      <c r="Y3" s="41">
        <v>13</v>
      </c>
      <c r="Z3" s="41">
        <v>16</v>
      </c>
      <c r="AA3" s="41">
        <v>18</v>
      </c>
      <c r="AB3" s="41">
        <v>16</v>
      </c>
      <c r="AC3" s="41">
        <v>16</v>
      </c>
      <c r="AD3" s="41">
        <v>18</v>
      </c>
      <c r="AE3" s="41">
        <v>16</v>
      </c>
      <c r="AF3" s="41">
        <v>16</v>
      </c>
      <c r="AG3" s="41">
        <v>16</v>
      </c>
      <c r="AH3" s="41">
        <v>11</v>
      </c>
      <c r="AI3" s="125"/>
      <c r="AJ3" s="41">
        <v>13</v>
      </c>
      <c r="AK3" s="41">
        <v>21</v>
      </c>
      <c r="AL3" s="41">
        <v>13</v>
      </c>
      <c r="AM3" s="41">
        <v>13</v>
      </c>
      <c r="AN3" s="41">
        <v>13</v>
      </c>
      <c r="AO3" s="41">
        <v>13</v>
      </c>
      <c r="AP3" s="41">
        <v>16</v>
      </c>
      <c r="AQ3" s="41">
        <v>18</v>
      </c>
      <c r="AR3" s="41">
        <v>16</v>
      </c>
      <c r="AS3" s="41">
        <v>16</v>
      </c>
      <c r="AT3" s="41">
        <v>18</v>
      </c>
      <c r="AU3" s="41">
        <v>16</v>
      </c>
      <c r="AV3" s="41">
        <v>16</v>
      </c>
      <c r="AW3" s="41">
        <v>16</v>
      </c>
      <c r="AX3" s="41">
        <v>11</v>
      </c>
      <c r="AY3" s="125"/>
      <c r="AZ3" s="41">
        <v>13</v>
      </c>
      <c r="BA3" s="41">
        <v>21</v>
      </c>
      <c r="BB3" s="41">
        <v>13</v>
      </c>
      <c r="BC3" s="41">
        <v>13</v>
      </c>
      <c r="BD3" s="41">
        <v>13</v>
      </c>
      <c r="BE3" s="41">
        <v>13</v>
      </c>
      <c r="BF3" s="41">
        <v>16</v>
      </c>
      <c r="BG3" s="41">
        <v>18</v>
      </c>
      <c r="BH3" s="41">
        <v>16</v>
      </c>
      <c r="BI3" s="41">
        <v>16</v>
      </c>
      <c r="BJ3" s="41">
        <v>18</v>
      </c>
      <c r="BK3" s="41">
        <v>16</v>
      </c>
      <c r="BL3" s="41">
        <v>16</v>
      </c>
      <c r="BM3" s="41">
        <v>16</v>
      </c>
      <c r="BN3" s="41">
        <v>11</v>
      </c>
      <c r="BO3" s="41"/>
      <c r="BP3" s="125"/>
      <c r="BQ3" s="125"/>
      <c r="BR3" s="125"/>
      <c r="BS3" s="127">
        <v>1</v>
      </c>
      <c r="BT3" s="8">
        <f ca="1">COUNTA(A1:BS42) + COUNTBLANK(A1:BS42)</f>
        <v>2982</v>
      </c>
      <c r="BU3" s="9" t="str">
        <f>"cellules entre -cells -celdas  "&amp;" " &amp;A1&amp;" et  "&amp;BS42</f>
        <v>cellules entre -cells -celdas   A1 et  BS42</v>
      </c>
    </row>
    <row r="4" spans="1:73" s="130" customFormat="1" ht="21" customHeight="1">
      <c r="A4" s="122"/>
      <c r="B4" s="122"/>
      <c r="C4" s="131"/>
      <c r="D4" s="122"/>
      <c r="E4" s="122"/>
      <c r="F4" s="122"/>
      <c r="G4" s="122"/>
      <c r="H4" s="122"/>
      <c r="I4" s="122"/>
      <c r="J4" s="122"/>
      <c r="K4" s="122"/>
      <c r="L4" s="122"/>
      <c r="M4" s="122"/>
      <c r="N4" s="122"/>
      <c r="O4" s="122"/>
      <c r="P4" s="122"/>
      <c r="Q4" s="122"/>
      <c r="R4" s="124"/>
      <c r="S4" s="124"/>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32"/>
      <c r="BA4" s="132"/>
      <c r="BB4" s="132"/>
      <c r="BC4" s="132"/>
      <c r="BD4" s="132"/>
      <c r="BE4" s="132"/>
      <c r="BF4" s="132"/>
      <c r="BG4" s="132"/>
      <c r="BH4" s="125"/>
      <c r="BI4" s="125"/>
      <c r="BJ4" s="125"/>
      <c r="BK4" s="125"/>
      <c r="BL4" s="125"/>
      <c r="BM4" s="125"/>
      <c r="BN4" s="125"/>
      <c r="BO4" s="125"/>
      <c r="BP4" s="125"/>
      <c r="BQ4" s="125"/>
      <c r="BR4" s="125"/>
      <c r="BS4" s="127">
        <v>1</v>
      </c>
      <c r="BT4" s="8">
        <f ca="1">COUNTA(A1:BS42)</f>
        <v>375</v>
      </c>
      <c r="BU4" s="9" t="s">
        <v>2220</v>
      </c>
    </row>
    <row r="5" spans="1:73" s="130" customFormat="1" ht="21" customHeight="1">
      <c r="A5" s="122"/>
      <c r="B5" s="122"/>
      <c r="C5" s="134"/>
      <c r="D5" s="122"/>
      <c r="E5" s="122"/>
      <c r="F5" s="122"/>
      <c r="G5" s="122"/>
      <c r="H5" s="122"/>
      <c r="I5" s="122"/>
      <c r="J5" s="122"/>
      <c r="K5" s="122"/>
      <c r="L5" s="122"/>
      <c r="M5" s="122"/>
      <c r="N5" s="122"/>
      <c r="O5" s="122"/>
      <c r="P5" s="122"/>
      <c r="Q5" s="122"/>
      <c r="R5" s="124"/>
      <c r="S5" s="124"/>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33"/>
      <c r="BA5" s="133"/>
      <c r="BB5" s="133"/>
      <c r="BC5" s="133"/>
      <c r="BD5" s="133"/>
      <c r="BE5" s="133"/>
      <c r="BF5" s="133"/>
      <c r="BG5" s="133" t="s">
        <v>6574</v>
      </c>
      <c r="BH5" s="125"/>
      <c r="BI5" s="125"/>
      <c r="BJ5" s="125"/>
      <c r="BK5" s="125"/>
      <c r="BL5" s="125"/>
      <c r="BM5" s="125"/>
      <c r="BN5" s="125"/>
      <c r="BO5" s="125"/>
      <c r="BP5" s="125"/>
      <c r="BQ5" s="125"/>
      <c r="BR5" s="125"/>
      <c r="BS5" s="127">
        <v>1</v>
      </c>
      <c r="BT5" s="8">
        <f ca="1">COUNTBLANK(A1:BS42)</f>
        <v>2607</v>
      </c>
      <c r="BU5" s="9" t="s">
        <v>2222</v>
      </c>
    </row>
    <row r="6" spans="1:73" s="130" customFormat="1" ht="21" customHeight="1">
      <c r="A6" s="122"/>
      <c r="B6" s="122"/>
      <c r="C6" s="134"/>
      <c r="D6" s="122"/>
      <c r="E6" s="122"/>
      <c r="F6" s="122"/>
      <c r="G6" s="122"/>
      <c r="H6" s="122"/>
      <c r="I6" s="122"/>
      <c r="J6" s="122"/>
      <c r="K6" s="122"/>
      <c r="L6" s="122"/>
      <c r="M6" s="122"/>
      <c r="N6" s="122"/>
      <c r="O6" s="122"/>
      <c r="P6" s="122"/>
      <c r="Q6" s="122"/>
      <c r="R6" s="124"/>
      <c r="S6" s="124"/>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35"/>
      <c r="BA6" s="135"/>
      <c r="BB6" s="135"/>
      <c r="BC6" s="135"/>
      <c r="BD6" s="135"/>
      <c r="BE6" s="135"/>
      <c r="BF6" s="135"/>
      <c r="BG6" s="135" t="s">
        <v>6575</v>
      </c>
      <c r="BH6" s="125"/>
      <c r="BI6" s="125"/>
      <c r="BJ6" s="125"/>
      <c r="BK6" s="125"/>
      <c r="BL6" s="125"/>
      <c r="BM6" s="125"/>
      <c r="BN6" s="125"/>
      <c r="BO6" s="125"/>
      <c r="BP6" s="125"/>
      <c r="BQ6" s="136" t="s">
        <v>2221</v>
      </c>
      <c r="BR6" s="3" t="str">
        <f>BS42</f>
        <v>BS42</v>
      </c>
      <c r="BS6" s="127">
        <v>1</v>
      </c>
      <c r="BT6" s="8">
        <f>SUM(BS1:BS40)+2</f>
        <v>42</v>
      </c>
      <c r="BU6" s="9" t="s">
        <v>75</v>
      </c>
    </row>
    <row r="7" spans="1:73" s="130" customFormat="1" ht="30" customHeight="1">
      <c r="A7" s="122"/>
      <c r="B7" s="122"/>
      <c r="C7" s="137" t="s">
        <v>2223</v>
      </c>
      <c r="D7" s="122"/>
      <c r="E7" s="122"/>
      <c r="F7" s="122"/>
      <c r="G7" s="122"/>
      <c r="H7" s="122"/>
      <c r="I7" s="122"/>
      <c r="J7" s="122"/>
      <c r="K7" s="122"/>
      <c r="L7" s="122"/>
      <c r="M7" s="122"/>
      <c r="N7" s="122"/>
      <c r="O7" s="122"/>
      <c r="P7" s="122"/>
      <c r="Q7" s="122"/>
      <c r="R7" s="124"/>
      <c r="S7" s="124"/>
      <c r="T7" s="137" t="s">
        <v>2224</v>
      </c>
      <c r="U7" s="125"/>
      <c r="V7" s="125"/>
      <c r="W7" s="125"/>
      <c r="X7" s="125"/>
      <c r="Y7" s="125"/>
      <c r="Z7" s="125"/>
      <c r="AA7" s="125"/>
      <c r="AB7" s="125"/>
      <c r="AC7" s="125"/>
      <c r="AD7" s="125"/>
      <c r="AE7" s="125"/>
      <c r="AF7" s="125"/>
      <c r="AG7" s="125"/>
      <c r="AH7" s="125"/>
      <c r="AI7" s="125"/>
      <c r="AJ7" s="137" t="s">
        <v>2225</v>
      </c>
      <c r="AK7" s="125"/>
      <c r="AL7" s="125"/>
      <c r="AM7" s="125"/>
      <c r="AN7" s="125"/>
      <c r="AO7" s="125"/>
      <c r="AP7" s="125"/>
      <c r="AQ7" s="125"/>
      <c r="AR7" s="125"/>
      <c r="AS7" s="125"/>
      <c r="AT7" s="125"/>
      <c r="AU7" s="125"/>
      <c r="AV7" s="125"/>
      <c r="AW7" s="125"/>
      <c r="AX7" s="125"/>
      <c r="AY7" s="125"/>
      <c r="AZ7" s="135"/>
      <c r="BA7" s="135"/>
      <c r="BB7" s="135"/>
      <c r="BC7" s="135"/>
      <c r="BD7" s="135"/>
      <c r="BE7" s="135"/>
      <c r="BF7" s="135"/>
      <c r="BG7" s="135" t="s">
        <v>6576</v>
      </c>
      <c r="BH7" s="125"/>
      <c r="BI7" s="125"/>
      <c r="BJ7" s="125"/>
      <c r="BK7" s="125"/>
      <c r="BL7" s="125"/>
      <c r="BM7" s="125"/>
      <c r="BN7" s="125"/>
      <c r="BO7" s="125"/>
      <c r="BP7" s="125"/>
      <c r="BQ7" s="125"/>
      <c r="BR7" s="125"/>
      <c r="BS7" s="127">
        <v>1</v>
      </c>
      <c r="BT7" s="8">
        <f>SUM(A42:BR42)+1</f>
        <v>69</v>
      </c>
      <c r="BU7" s="9" t="s">
        <v>76</v>
      </c>
    </row>
    <row r="8" spans="1:73" s="130" customFormat="1" ht="30" customHeight="1">
      <c r="A8" s="122"/>
      <c r="B8" s="122"/>
      <c r="C8" s="137" t="s">
        <v>2226</v>
      </c>
      <c r="D8" s="124"/>
      <c r="E8" s="124"/>
      <c r="F8" s="124"/>
      <c r="G8" s="124"/>
      <c r="H8" s="124"/>
      <c r="I8" s="124"/>
      <c r="J8" s="124"/>
      <c r="K8" s="124"/>
      <c r="L8" s="124"/>
      <c r="M8" s="124"/>
      <c r="N8" s="124"/>
      <c r="O8" s="124"/>
      <c r="P8" s="124"/>
      <c r="Q8" s="122"/>
      <c r="R8" s="124"/>
      <c r="S8" s="124"/>
      <c r="T8" s="137" t="s">
        <v>2227</v>
      </c>
      <c r="U8" s="124"/>
      <c r="V8" s="124"/>
      <c r="W8" s="124"/>
      <c r="X8" s="124"/>
      <c r="Y8" s="124"/>
      <c r="Z8" s="124"/>
      <c r="AA8" s="124"/>
      <c r="AB8" s="124"/>
      <c r="AC8" s="124"/>
      <c r="AD8" s="125"/>
      <c r="AE8" s="124"/>
      <c r="AF8" s="124"/>
      <c r="AG8" s="124"/>
      <c r="AH8" s="124"/>
      <c r="AI8" s="124"/>
      <c r="AJ8" s="137" t="s">
        <v>2228</v>
      </c>
      <c r="AK8" s="124"/>
      <c r="AL8" s="124"/>
      <c r="AM8" s="124"/>
      <c r="AN8" s="124"/>
      <c r="AO8" s="124"/>
      <c r="AP8" s="124"/>
      <c r="AQ8" s="125"/>
      <c r="AR8" s="125"/>
      <c r="AS8" s="125"/>
      <c r="AT8" s="125"/>
      <c r="AU8" s="125"/>
      <c r="AV8" s="125"/>
      <c r="AW8" s="125"/>
      <c r="AX8" s="125"/>
      <c r="AY8" s="125"/>
      <c r="AZ8" s="135"/>
      <c r="BA8" s="135"/>
      <c r="BB8" s="135"/>
      <c r="BC8" s="135"/>
      <c r="BD8" s="135"/>
      <c r="BE8" s="135"/>
      <c r="BF8" s="135"/>
      <c r="BG8" s="135" t="s">
        <v>6577</v>
      </c>
      <c r="BH8" s="125"/>
      <c r="BI8" s="125"/>
      <c r="BJ8" s="125"/>
      <c r="BK8" s="125"/>
      <c r="BL8" s="125"/>
      <c r="BM8" s="125"/>
      <c r="BN8" s="125"/>
      <c r="BO8" s="125"/>
      <c r="BP8" s="125"/>
      <c r="BQ8" s="125"/>
      <c r="BR8" s="125"/>
      <c r="BS8" s="127">
        <v>1</v>
      </c>
      <c r="BT8" s="8"/>
      <c r="BU8" s="9"/>
    </row>
    <row r="9" spans="1:73" s="130" customFormat="1" ht="30" customHeight="1">
      <c r="A9" s="122"/>
      <c r="B9" s="122"/>
      <c r="C9" s="137" t="s">
        <v>2229</v>
      </c>
      <c r="D9" s="138"/>
      <c r="E9" s="138"/>
      <c r="F9" s="138"/>
      <c r="G9" s="138"/>
      <c r="H9" s="138"/>
      <c r="I9" s="138"/>
      <c r="J9" s="138"/>
      <c r="K9" s="138"/>
      <c r="L9" s="124"/>
      <c r="M9" s="124"/>
      <c r="N9" s="124"/>
      <c r="O9" s="124"/>
      <c r="P9" s="124"/>
      <c r="Q9" s="122"/>
      <c r="R9" s="124"/>
      <c r="S9" s="124"/>
      <c r="T9" s="137" t="s">
        <v>2230</v>
      </c>
      <c r="U9" s="138"/>
      <c r="V9" s="138"/>
      <c r="W9" s="138"/>
      <c r="X9" s="138"/>
      <c r="Y9" s="138"/>
      <c r="Z9" s="138"/>
      <c r="AA9" s="138"/>
      <c r="AB9" s="138"/>
      <c r="AC9" s="124"/>
      <c r="AD9" s="125"/>
      <c r="AE9" s="124"/>
      <c r="AF9" s="124"/>
      <c r="AG9" s="124"/>
      <c r="AH9" s="124"/>
      <c r="AI9" s="124"/>
      <c r="AJ9" s="137" t="s">
        <v>2231</v>
      </c>
      <c r="AK9" s="138"/>
      <c r="AL9" s="138"/>
      <c r="AM9" s="138"/>
      <c r="AN9" s="138"/>
      <c r="AO9" s="138"/>
      <c r="AP9" s="138"/>
      <c r="AQ9" s="125"/>
      <c r="AR9" s="125"/>
      <c r="AS9" s="125"/>
      <c r="AT9" s="125"/>
      <c r="AU9" s="125"/>
      <c r="AV9" s="125"/>
      <c r="AW9" s="125"/>
      <c r="AX9" s="125"/>
      <c r="AY9" s="125"/>
      <c r="AZ9" s="137"/>
      <c r="BA9" s="138"/>
      <c r="BB9" s="138"/>
      <c r="BC9" s="138"/>
      <c r="BD9" s="138"/>
      <c r="BE9" s="138"/>
      <c r="BF9" s="138"/>
      <c r="BG9" s="125"/>
      <c r="BH9" s="125"/>
      <c r="BI9" s="125"/>
      <c r="BJ9" s="125"/>
      <c r="BK9" s="125"/>
      <c r="BL9" s="125"/>
      <c r="BM9" s="125"/>
      <c r="BN9" s="125"/>
      <c r="BO9" s="125"/>
      <c r="BP9" s="125"/>
      <c r="BQ9" s="125"/>
      <c r="BR9" s="125"/>
      <c r="BS9" s="127">
        <v>1</v>
      </c>
    </row>
    <row r="10" spans="1:73" s="130" customFormat="1" ht="30" customHeight="1">
      <c r="A10" s="122"/>
      <c r="B10" s="122"/>
      <c r="C10" s="137" t="s">
        <v>2232</v>
      </c>
      <c r="D10" s="138"/>
      <c r="E10" s="138"/>
      <c r="F10" s="138"/>
      <c r="G10" s="138"/>
      <c r="H10" s="138"/>
      <c r="I10" s="138"/>
      <c r="J10" s="138"/>
      <c r="K10" s="138"/>
      <c r="L10" s="124"/>
      <c r="M10" s="124"/>
      <c r="N10" s="124"/>
      <c r="O10" s="124"/>
      <c r="P10" s="124"/>
      <c r="Q10" s="124"/>
      <c r="R10" s="124"/>
      <c r="S10" s="124"/>
      <c r="T10" s="137" t="s">
        <v>2233</v>
      </c>
      <c r="U10" s="138"/>
      <c r="V10" s="138"/>
      <c r="W10" s="138"/>
      <c r="X10" s="138"/>
      <c r="Y10" s="138"/>
      <c r="Z10" s="138"/>
      <c r="AA10" s="138"/>
      <c r="AB10" s="138"/>
      <c r="AC10" s="124"/>
      <c r="AD10" s="125"/>
      <c r="AE10" s="124"/>
      <c r="AF10" s="124"/>
      <c r="AG10" s="124"/>
      <c r="AH10" s="124"/>
      <c r="AI10" s="124"/>
      <c r="AJ10" s="137" t="s">
        <v>2234</v>
      </c>
      <c r="AK10" s="138"/>
      <c r="AL10" s="138"/>
      <c r="AM10" s="138"/>
      <c r="AN10" s="138"/>
      <c r="AO10" s="138"/>
      <c r="AP10" s="138"/>
      <c r="AQ10" s="125"/>
      <c r="AR10" s="125"/>
      <c r="AS10" s="125"/>
      <c r="AT10" s="125"/>
      <c r="AU10" s="125"/>
      <c r="AV10" s="125"/>
      <c r="AW10" s="125"/>
      <c r="AX10" s="125"/>
      <c r="AY10" s="125"/>
      <c r="AZ10" s="137"/>
      <c r="BA10" s="138"/>
      <c r="BB10" s="138"/>
      <c r="BC10" s="138"/>
      <c r="BD10" s="138"/>
      <c r="BE10" s="138"/>
      <c r="BF10" s="135"/>
      <c r="BG10" s="135"/>
      <c r="BH10" s="135"/>
      <c r="BI10" s="135"/>
      <c r="BJ10" s="135"/>
      <c r="BK10" s="135"/>
      <c r="BL10" s="135" t="s">
        <v>6578</v>
      </c>
      <c r="BM10" s="125"/>
      <c r="BN10" s="125"/>
      <c r="BO10" s="125"/>
      <c r="BP10" s="125"/>
      <c r="BQ10" s="125"/>
      <c r="BR10" s="125"/>
      <c r="BS10" s="127">
        <v>1</v>
      </c>
    </row>
    <row r="11" spans="1:73" s="130" customFormat="1" ht="30" customHeight="1">
      <c r="A11" s="122"/>
      <c r="B11" s="122"/>
      <c r="C11" s="137"/>
      <c r="D11" s="139"/>
      <c r="E11" s="139"/>
      <c r="F11" s="139"/>
      <c r="G11" s="139"/>
      <c r="H11" s="139"/>
      <c r="I11" s="139"/>
      <c r="J11" s="139"/>
      <c r="K11" s="139"/>
      <c r="L11" s="139"/>
      <c r="M11" s="139"/>
      <c r="N11" s="139"/>
      <c r="O11" s="139"/>
      <c r="P11" s="139"/>
      <c r="Q11" s="139"/>
      <c r="R11" s="139"/>
      <c r="S11" s="139"/>
      <c r="T11" s="137"/>
      <c r="U11" s="139"/>
      <c r="V11" s="139"/>
      <c r="W11" s="139"/>
      <c r="X11" s="139"/>
      <c r="Y11" s="139"/>
      <c r="Z11" s="139"/>
      <c r="AA11" s="139"/>
      <c r="AB11" s="139"/>
      <c r="AC11" s="139"/>
      <c r="AD11" s="125"/>
      <c r="AE11" s="139"/>
      <c r="AF11" s="139"/>
      <c r="AG11" s="139"/>
      <c r="AH11" s="139"/>
      <c r="AI11" s="139"/>
      <c r="AJ11" s="137"/>
      <c r="AK11" s="139"/>
      <c r="AL11" s="139"/>
      <c r="AM11" s="139"/>
      <c r="AN11" s="139"/>
      <c r="AO11" s="139"/>
      <c r="AP11" s="139"/>
      <c r="AQ11" s="125"/>
      <c r="AR11" s="125"/>
      <c r="AS11" s="125"/>
      <c r="AT11" s="125"/>
      <c r="AU11" s="125"/>
      <c r="AV11" s="125"/>
      <c r="AW11" s="125"/>
      <c r="AX11" s="125"/>
      <c r="AY11" s="125"/>
      <c r="AZ11" s="137"/>
      <c r="BA11" s="139"/>
      <c r="BB11" s="139"/>
      <c r="BC11" s="139"/>
      <c r="BD11" s="139"/>
      <c r="BE11" s="139"/>
      <c r="BF11" s="139"/>
      <c r="BG11" s="125"/>
      <c r="BH11" s="125"/>
      <c r="BI11" s="125"/>
      <c r="BJ11" s="125"/>
      <c r="BK11" s="125"/>
      <c r="BL11" s="135"/>
      <c r="BM11" s="125"/>
      <c r="BN11" s="125"/>
      <c r="BO11" s="125"/>
      <c r="BP11" s="125"/>
      <c r="BQ11" s="125"/>
      <c r="BR11" s="125"/>
      <c r="BS11" s="127">
        <v>1</v>
      </c>
    </row>
    <row r="12" spans="1:73" s="130" customFormat="1" ht="30" customHeight="1">
      <c r="A12" s="122"/>
      <c r="B12" s="122"/>
      <c r="C12" s="137" t="s">
        <v>2235</v>
      </c>
      <c r="D12" s="139"/>
      <c r="E12" s="139"/>
      <c r="F12" s="139"/>
      <c r="G12" s="139"/>
      <c r="H12" s="139"/>
      <c r="I12" s="139"/>
      <c r="J12" s="139"/>
      <c r="K12" s="139"/>
      <c r="L12" s="139"/>
      <c r="M12" s="139"/>
      <c r="N12" s="139"/>
      <c r="O12" s="139"/>
      <c r="P12" s="139"/>
      <c r="Q12" s="139"/>
      <c r="R12" s="139"/>
      <c r="S12" s="139"/>
      <c r="T12" s="137" t="s">
        <v>2236</v>
      </c>
      <c r="U12" s="139"/>
      <c r="V12" s="139"/>
      <c r="W12" s="139"/>
      <c r="X12" s="139"/>
      <c r="Y12" s="139"/>
      <c r="Z12" s="139"/>
      <c r="AA12" s="139"/>
      <c r="AB12" s="139"/>
      <c r="AC12" s="139"/>
      <c r="AD12" s="125"/>
      <c r="AE12" s="139"/>
      <c r="AF12" s="139"/>
      <c r="AG12" s="139"/>
      <c r="AH12" s="139"/>
      <c r="AI12" s="139"/>
      <c r="AJ12" s="137" t="s">
        <v>2237</v>
      </c>
      <c r="AK12" s="139"/>
      <c r="AL12" s="139"/>
      <c r="AM12" s="139"/>
      <c r="AN12" s="139"/>
      <c r="AO12" s="139"/>
      <c r="AP12" s="139"/>
      <c r="AQ12" s="125"/>
      <c r="AR12" s="125"/>
      <c r="AS12" s="125"/>
      <c r="AT12" s="125"/>
      <c r="AU12" s="125"/>
      <c r="AV12" s="125"/>
      <c r="AW12" s="125"/>
      <c r="AX12" s="125"/>
      <c r="AY12" s="125"/>
      <c r="AZ12" s="137"/>
      <c r="BA12" s="139"/>
      <c r="BB12" s="139"/>
      <c r="BC12" s="139"/>
      <c r="BD12" s="139"/>
      <c r="BE12" s="139"/>
      <c r="BF12" s="139"/>
      <c r="BG12" s="125"/>
      <c r="BH12" s="125"/>
      <c r="BI12" s="125"/>
      <c r="BJ12" s="125"/>
      <c r="BK12" s="125"/>
      <c r="BL12" s="135" t="s">
        <v>6579</v>
      </c>
      <c r="BM12" s="125"/>
      <c r="BN12" s="125"/>
      <c r="BO12" s="125"/>
      <c r="BP12" s="125"/>
      <c r="BQ12" s="125"/>
      <c r="BR12" s="125"/>
      <c r="BS12" s="127">
        <v>1</v>
      </c>
    </row>
    <row r="13" spans="1:73" s="130" customFormat="1" ht="30" customHeight="1">
      <c r="A13" s="122"/>
      <c r="B13" s="122"/>
      <c r="C13" s="137" t="s">
        <v>2238</v>
      </c>
      <c r="D13" s="139"/>
      <c r="E13" s="139"/>
      <c r="F13" s="139"/>
      <c r="G13" s="139"/>
      <c r="H13" s="139"/>
      <c r="I13" s="139"/>
      <c r="J13" s="139"/>
      <c r="K13" s="139"/>
      <c r="L13" s="139"/>
      <c r="M13" s="139"/>
      <c r="N13" s="139"/>
      <c r="O13" s="139"/>
      <c r="P13" s="139"/>
      <c r="Q13" s="139"/>
      <c r="R13" s="139"/>
      <c r="S13" s="139"/>
      <c r="T13" s="137" t="s">
        <v>2239</v>
      </c>
      <c r="U13" s="139"/>
      <c r="V13" s="139"/>
      <c r="W13" s="139"/>
      <c r="X13" s="139"/>
      <c r="Y13" s="139"/>
      <c r="Z13" s="139"/>
      <c r="AA13" s="139"/>
      <c r="AB13" s="139"/>
      <c r="AC13" s="139"/>
      <c r="AD13" s="125"/>
      <c r="AE13" s="139"/>
      <c r="AF13" s="139"/>
      <c r="AG13" s="139"/>
      <c r="AH13" s="139"/>
      <c r="AI13" s="139"/>
      <c r="AJ13" s="137" t="s">
        <v>2240</v>
      </c>
      <c r="AK13" s="139"/>
      <c r="AL13" s="139"/>
      <c r="AM13" s="139"/>
      <c r="AN13" s="139"/>
      <c r="AO13" s="139"/>
      <c r="AP13" s="139"/>
      <c r="AQ13" s="125"/>
      <c r="AR13" s="125"/>
      <c r="AS13" s="125"/>
      <c r="AT13" s="125"/>
      <c r="AU13" s="125"/>
      <c r="AV13" s="125"/>
      <c r="AW13" s="125"/>
      <c r="AX13" s="125"/>
      <c r="AY13" s="125"/>
      <c r="AZ13" s="137"/>
      <c r="BA13" s="139"/>
      <c r="BB13" s="139"/>
      <c r="BC13" s="139"/>
      <c r="BD13" s="139"/>
      <c r="BE13" s="139"/>
      <c r="BF13" s="139"/>
      <c r="BG13" s="125"/>
      <c r="BH13" s="125"/>
      <c r="BI13" s="125"/>
      <c r="BJ13" s="125"/>
      <c r="BK13" s="125"/>
      <c r="BL13" s="135"/>
      <c r="BM13" s="125"/>
      <c r="BN13" s="125"/>
      <c r="BO13" s="125"/>
      <c r="BP13" s="125"/>
      <c r="BQ13" s="125"/>
      <c r="BR13" s="125"/>
      <c r="BS13" s="127">
        <v>1</v>
      </c>
    </row>
    <row r="14" spans="1:73" s="130" customFormat="1" ht="30" customHeight="1">
      <c r="A14" s="122"/>
      <c r="B14" s="122"/>
      <c r="C14" s="137"/>
      <c r="D14" s="139"/>
      <c r="E14" s="139"/>
      <c r="F14" s="139"/>
      <c r="G14" s="139"/>
      <c r="H14" s="139"/>
      <c r="I14" s="139"/>
      <c r="J14" s="139"/>
      <c r="K14" s="139"/>
      <c r="L14" s="139"/>
      <c r="M14" s="139"/>
      <c r="N14" s="139"/>
      <c r="O14" s="139"/>
      <c r="P14" s="139"/>
      <c r="Q14" s="139"/>
      <c r="R14" s="139"/>
      <c r="S14" s="139"/>
      <c r="T14" s="137"/>
      <c r="U14" s="139"/>
      <c r="V14" s="139"/>
      <c r="W14" s="139"/>
      <c r="X14" s="139"/>
      <c r="Y14" s="139"/>
      <c r="Z14" s="139"/>
      <c r="AA14" s="139"/>
      <c r="AB14" s="139"/>
      <c r="AC14" s="139"/>
      <c r="AD14" s="125"/>
      <c r="AE14" s="139"/>
      <c r="AF14" s="139"/>
      <c r="AG14" s="139"/>
      <c r="AH14" s="139"/>
      <c r="AI14" s="139"/>
      <c r="AJ14" s="137"/>
      <c r="AK14" s="139"/>
      <c r="AL14" s="139"/>
      <c r="AM14" s="139"/>
      <c r="AN14" s="139"/>
      <c r="AO14" s="139"/>
      <c r="AP14" s="139"/>
      <c r="AQ14" s="125"/>
      <c r="AR14" s="125"/>
      <c r="AS14" s="125"/>
      <c r="AT14" s="125"/>
      <c r="AU14" s="125"/>
      <c r="AV14" s="125"/>
      <c r="AW14" s="125"/>
      <c r="AX14" s="125"/>
      <c r="AY14" s="125"/>
      <c r="AZ14" s="137"/>
      <c r="BA14" s="139"/>
      <c r="BB14" s="139"/>
      <c r="BC14" s="139"/>
      <c r="BD14" s="139"/>
      <c r="BE14" s="139"/>
      <c r="BF14" s="139"/>
      <c r="BG14" s="125"/>
      <c r="BH14" s="125"/>
      <c r="BI14" s="125"/>
      <c r="BJ14" s="125"/>
      <c r="BK14" s="125"/>
      <c r="BL14" s="135" t="s">
        <v>6580</v>
      </c>
      <c r="BM14" s="125"/>
      <c r="BN14" s="125"/>
      <c r="BO14" s="125"/>
      <c r="BP14" s="125"/>
      <c r="BQ14" s="125"/>
      <c r="BR14" s="125"/>
      <c r="BS14" s="127">
        <v>1</v>
      </c>
    </row>
    <row r="15" spans="1:73" s="130" customFormat="1" ht="30" customHeight="1">
      <c r="A15" s="122"/>
      <c r="B15" s="122"/>
      <c r="C15" s="137" t="s">
        <v>2241</v>
      </c>
      <c r="D15" s="139"/>
      <c r="E15" s="139"/>
      <c r="F15" s="139"/>
      <c r="G15" s="139"/>
      <c r="H15" s="139"/>
      <c r="I15" s="139"/>
      <c r="J15" s="139"/>
      <c r="K15" s="139"/>
      <c r="L15" s="139"/>
      <c r="M15" s="139"/>
      <c r="N15" s="139"/>
      <c r="O15" s="139"/>
      <c r="P15" s="139"/>
      <c r="Q15" s="139"/>
      <c r="R15" s="139"/>
      <c r="S15" s="139"/>
      <c r="T15" s="137" t="s">
        <v>2242</v>
      </c>
      <c r="U15" s="139"/>
      <c r="V15" s="139"/>
      <c r="W15" s="139"/>
      <c r="X15" s="139"/>
      <c r="Y15" s="139"/>
      <c r="Z15" s="139"/>
      <c r="AA15" s="139"/>
      <c r="AB15" s="139"/>
      <c r="AC15" s="139"/>
      <c r="AD15" s="125"/>
      <c r="AE15" s="139"/>
      <c r="AF15" s="139"/>
      <c r="AG15" s="139"/>
      <c r="AH15" s="139"/>
      <c r="AI15" s="139"/>
      <c r="AJ15" s="137" t="s">
        <v>2243</v>
      </c>
      <c r="AK15" s="139"/>
      <c r="AL15" s="139"/>
      <c r="AM15" s="139"/>
      <c r="AN15" s="139"/>
      <c r="AO15" s="139"/>
      <c r="AP15" s="139"/>
      <c r="AQ15" s="125"/>
      <c r="AR15" s="125"/>
      <c r="AS15" s="125"/>
      <c r="AT15" s="125"/>
      <c r="AU15" s="125"/>
      <c r="AV15" s="125"/>
      <c r="AW15" s="125"/>
      <c r="AX15" s="125"/>
      <c r="AY15" s="125"/>
      <c r="AZ15" s="137"/>
      <c r="BA15" s="139"/>
      <c r="BB15" s="139"/>
      <c r="BC15" s="139"/>
      <c r="BD15" s="139"/>
      <c r="BE15" s="139"/>
      <c r="BF15" s="139"/>
      <c r="BG15" s="125"/>
      <c r="BH15" s="125"/>
      <c r="BI15" s="125"/>
      <c r="BJ15" s="125"/>
      <c r="BK15" s="125"/>
      <c r="BL15" s="135"/>
      <c r="BM15" s="125"/>
      <c r="BN15" s="125"/>
      <c r="BO15" s="125"/>
      <c r="BP15" s="125"/>
      <c r="BQ15" s="125"/>
      <c r="BR15" s="125"/>
      <c r="BS15" s="127">
        <v>1</v>
      </c>
    </row>
    <row r="16" spans="1:73" s="130" customFormat="1" ht="30" customHeight="1">
      <c r="A16" s="122"/>
      <c r="B16" s="122"/>
      <c r="C16" s="137" t="s">
        <v>2244</v>
      </c>
      <c r="D16" s="139"/>
      <c r="E16" s="139"/>
      <c r="F16" s="139"/>
      <c r="G16" s="139"/>
      <c r="H16" s="139"/>
      <c r="I16" s="139"/>
      <c r="J16" s="139"/>
      <c r="K16" s="139"/>
      <c r="L16" s="139"/>
      <c r="M16" s="139"/>
      <c r="N16" s="139"/>
      <c r="O16" s="139"/>
      <c r="P16" s="139"/>
      <c r="Q16" s="139"/>
      <c r="R16" s="139"/>
      <c r="S16" s="139"/>
      <c r="T16" s="137" t="s">
        <v>2245</v>
      </c>
      <c r="U16" s="139"/>
      <c r="V16" s="139"/>
      <c r="W16" s="139"/>
      <c r="X16" s="139"/>
      <c r="Y16" s="139"/>
      <c r="Z16" s="139"/>
      <c r="AA16" s="139"/>
      <c r="AB16" s="139"/>
      <c r="AC16" s="139"/>
      <c r="AD16" s="125"/>
      <c r="AE16" s="139"/>
      <c r="AF16" s="139"/>
      <c r="AG16" s="139"/>
      <c r="AH16" s="139"/>
      <c r="AI16" s="139"/>
      <c r="AJ16" s="137" t="s">
        <v>2246</v>
      </c>
      <c r="AK16" s="139"/>
      <c r="AL16" s="139"/>
      <c r="AM16" s="139"/>
      <c r="AN16" s="139"/>
      <c r="AO16" s="139"/>
      <c r="AP16" s="139"/>
      <c r="AQ16" s="125"/>
      <c r="AR16" s="125"/>
      <c r="AS16" s="125"/>
      <c r="AT16" s="125"/>
      <c r="AU16" s="125"/>
      <c r="AV16" s="125"/>
      <c r="AW16" s="125"/>
      <c r="AX16" s="125"/>
      <c r="AY16" s="125"/>
      <c r="AZ16" s="137"/>
      <c r="BA16" s="139"/>
      <c r="BB16" s="139"/>
      <c r="BC16" s="139"/>
      <c r="BD16" s="139"/>
      <c r="BE16" s="139"/>
      <c r="BF16" s="139"/>
      <c r="BG16" s="125"/>
      <c r="BH16" s="125"/>
      <c r="BI16" s="125"/>
      <c r="BJ16" s="125"/>
      <c r="BK16" s="125"/>
      <c r="BL16" s="135" t="s">
        <v>6581</v>
      </c>
      <c r="BM16" s="125"/>
      <c r="BN16" s="125"/>
      <c r="BO16" s="125"/>
      <c r="BP16" s="125"/>
      <c r="BQ16" s="125"/>
      <c r="BR16" s="125"/>
      <c r="BS16" s="127">
        <v>1</v>
      </c>
    </row>
    <row r="17" spans="1:71" s="130" customFormat="1" ht="30" customHeight="1">
      <c r="A17" s="122"/>
      <c r="B17" s="122"/>
      <c r="C17" s="137"/>
      <c r="D17" s="139"/>
      <c r="E17" s="139"/>
      <c r="F17" s="139"/>
      <c r="G17" s="139"/>
      <c r="H17" s="139"/>
      <c r="I17" s="139"/>
      <c r="J17" s="139"/>
      <c r="K17" s="139"/>
      <c r="L17" s="139"/>
      <c r="M17" s="139"/>
      <c r="N17" s="139"/>
      <c r="O17" s="139"/>
      <c r="P17" s="139"/>
      <c r="Q17" s="139"/>
      <c r="R17" s="139"/>
      <c r="S17" s="139"/>
      <c r="T17" s="137"/>
      <c r="U17" s="139"/>
      <c r="V17" s="139"/>
      <c r="W17" s="139"/>
      <c r="X17" s="139"/>
      <c r="Y17" s="139"/>
      <c r="Z17" s="139"/>
      <c r="AA17" s="139"/>
      <c r="AB17" s="139"/>
      <c r="AC17" s="139"/>
      <c r="AD17" s="125"/>
      <c r="AE17" s="139"/>
      <c r="AF17" s="139"/>
      <c r="AG17" s="139"/>
      <c r="AH17" s="139"/>
      <c r="AI17" s="139"/>
      <c r="AJ17" s="137"/>
      <c r="AK17" s="139"/>
      <c r="AL17" s="139"/>
      <c r="AM17" s="139"/>
      <c r="AN17" s="139"/>
      <c r="AO17" s="139"/>
      <c r="AP17" s="139"/>
      <c r="AQ17" s="125"/>
      <c r="AR17" s="125"/>
      <c r="AS17" s="125"/>
      <c r="AT17" s="125"/>
      <c r="AU17" s="125"/>
      <c r="AV17" s="125"/>
      <c r="AW17" s="125"/>
      <c r="AX17" s="125"/>
      <c r="AY17" s="125"/>
      <c r="AZ17" s="137"/>
      <c r="BA17" s="139"/>
      <c r="BB17" s="139"/>
      <c r="BC17" s="139"/>
      <c r="BD17" s="139"/>
      <c r="BE17" s="139"/>
      <c r="BF17" s="139"/>
      <c r="BG17" s="125"/>
      <c r="BH17" s="125"/>
      <c r="BI17" s="125"/>
      <c r="BJ17" s="125"/>
      <c r="BK17" s="125"/>
      <c r="BL17" s="135"/>
      <c r="BM17" s="125"/>
      <c r="BN17" s="125"/>
      <c r="BO17" s="125"/>
      <c r="BP17" s="125"/>
      <c r="BQ17" s="125"/>
      <c r="BR17" s="125"/>
      <c r="BS17" s="127">
        <v>1</v>
      </c>
    </row>
    <row r="18" spans="1:71" s="130" customFormat="1" ht="30" customHeight="1">
      <c r="A18" s="122"/>
      <c r="B18" s="122"/>
      <c r="C18" s="137" t="s">
        <v>2247</v>
      </c>
      <c r="D18" s="139"/>
      <c r="E18" s="139"/>
      <c r="F18" s="139"/>
      <c r="G18" s="139"/>
      <c r="H18" s="139"/>
      <c r="I18" s="139"/>
      <c r="J18" s="139"/>
      <c r="K18" s="139"/>
      <c r="L18" s="139"/>
      <c r="M18" s="139"/>
      <c r="N18" s="139"/>
      <c r="O18" s="139"/>
      <c r="P18" s="139"/>
      <c r="Q18" s="139"/>
      <c r="R18" s="139"/>
      <c r="S18" s="139"/>
      <c r="T18" s="137" t="s">
        <v>2248</v>
      </c>
      <c r="U18" s="139"/>
      <c r="V18" s="139"/>
      <c r="W18" s="139"/>
      <c r="X18" s="139"/>
      <c r="Y18" s="139"/>
      <c r="Z18" s="139"/>
      <c r="AA18" s="139"/>
      <c r="AB18" s="139"/>
      <c r="AC18" s="139"/>
      <c r="AD18" s="125"/>
      <c r="AE18" s="139"/>
      <c r="AF18" s="139"/>
      <c r="AG18" s="139"/>
      <c r="AH18" s="139"/>
      <c r="AI18" s="139"/>
      <c r="AJ18" s="137" t="s">
        <v>2249</v>
      </c>
      <c r="AK18" s="139"/>
      <c r="AL18" s="139"/>
      <c r="AM18" s="139"/>
      <c r="AN18" s="139"/>
      <c r="AO18" s="139"/>
      <c r="AP18" s="139"/>
      <c r="AQ18" s="125"/>
      <c r="AR18" s="125"/>
      <c r="AS18" s="125"/>
      <c r="AT18" s="125"/>
      <c r="AU18" s="125"/>
      <c r="AV18" s="125"/>
      <c r="AW18" s="125"/>
      <c r="AX18" s="125"/>
      <c r="AY18" s="125"/>
      <c r="AZ18" s="137"/>
      <c r="BA18" s="139"/>
      <c r="BB18" s="139"/>
      <c r="BC18" s="139"/>
      <c r="BD18" s="139"/>
      <c r="BE18" s="139"/>
      <c r="BF18" s="139"/>
      <c r="BG18" s="125"/>
      <c r="BH18" s="125"/>
      <c r="BI18" s="125"/>
      <c r="BJ18" s="125"/>
      <c r="BK18" s="125"/>
      <c r="BL18" s="135" t="s">
        <v>6582</v>
      </c>
      <c r="BM18" s="125"/>
      <c r="BN18" s="125"/>
      <c r="BO18" s="125"/>
      <c r="BP18" s="125"/>
      <c r="BQ18" s="125"/>
      <c r="BR18" s="125"/>
      <c r="BS18" s="127">
        <v>1</v>
      </c>
    </row>
    <row r="19" spans="1:71" s="130" customFormat="1" ht="30" customHeight="1">
      <c r="A19" s="122"/>
      <c r="B19" s="122"/>
      <c r="C19" s="137" t="s">
        <v>2250</v>
      </c>
      <c r="D19" s="139"/>
      <c r="E19" s="139"/>
      <c r="F19" s="139"/>
      <c r="G19" s="139"/>
      <c r="H19" s="139"/>
      <c r="I19" s="139"/>
      <c r="J19" s="139"/>
      <c r="K19" s="139"/>
      <c r="L19" s="139"/>
      <c r="M19" s="139"/>
      <c r="N19" s="139"/>
      <c r="O19" s="139"/>
      <c r="P19" s="139"/>
      <c r="Q19" s="139"/>
      <c r="R19" s="139"/>
      <c r="S19" s="139"/>
      <c r="T19" s="137" t="s">
        <v>2251</v>
      </c>
      <c r="U19" s="139"/>
      <c r="V19" s="139"/>
      <c r="W19" s="139"/>
      <c r="X19" s="139"/>
      <c r="Y19" s="139"/>
      <c r="Z19" s="139"/>
      <c r="AA19" s="139"/>
      <c r="AB19" s="139"/>
      <c r="AC19" s="139"/>
      <c r="AD19" s="125"/>
      <c r="AE19" s="139"/>
      <c r="AF19" s="139"/>
      <c r="AG19" s="139"/>
      <c r="AH19" s="139"/>
      <c r="AI19" s="139"/>
      <c r="AJ19" s="137" t="s">
        <v>2252</v>
      </c>
      <c r="AK19" s="139"/>
      <c r="AL19" s="139"/>
      <c r="AM19" s="139"/>
      <c r="AN19" s="139"/>
      <c r="AO19" s="139"/>
      <c r="AP19" s="139"/>
      <c r="AQ19" s="125"/>
      <c r="AR19" s="125"/>
      <c r="AS19" s="125"/>
      <c r="AT19" s="125"/>
      <c r="AU19" s="125"/>
      <c r="AV19" s="125"/>
      <c r="AW19" s="125"/>
      <c r="AX19" s="125"/>
      <c r="AY19" s="125"/>
      <c r="AZ19" s="137"/>
      <c r="BA19" s="139"/>
      <c r="BB19" s="139"/>
      <c r="BC19" s="139"/>
      <c r="BD19" s="139"/>
      <c r="BE19" s="139"/>
      <c r="BF19" s="139"/>
      <c r="BG19" s="125"/>
      <c r="BH19" s="125"/>
      <c r="BI19" s="125"/>
      <c r="BJ19" s="125"/>
      <c r="BK19" s="125"/>
      <c r="BL19" s="135"/>
      <c r="BM19" s="125"/>
      <c r="BN19" s="125"/>
      <c r="BO19" s="125"/>
      <c r="BP19" s="125"/>
      <c r="BQ19" s="125"/>
      <c r="BR19" s="125"/>
      <c r="BS19" s="127">
        <v>1</v>
      </c>
    </row>
    <row r="20" spans="1:71" s="130" customFormat="1" ht="30" customHeight="1">
      <c r="A20" s="122"/>
      <c r="B20" s="122"/>
      <c r="C20" s="137"/>
      <c r="D20" s="139"/>
      <c r="E20" s="139"/>
      <c r="F20" s="139"/>
      <c r="G20" s="139"/>
      <c r="H20" s="139"/>
      <c r="I20" s="139"/>
      <c r="J20" s="139"/>
      <c r="K20" s="139"/>
      <c r="L20" s="139"/>
      <c r="M20" s="139"/>
      <c r="N20" s="139"/>
      <c r="O20" s="139"/>
      <c r="P20" s="139"/>
      <c r="Q20" s="139"/>
      <c r="R20" s="139"/>
      <c r="S20" s="139"/>
      <c r="T20" s="137"/>
      <c r="U20" s="139"/>
      <c r="V20" s="139"/>
      <c r="W20" s="139"/>
      <c r="X20" s="139"/>
      <c r="Y20" s="139"/>
      <c r="Z20" s="139"/>
      <c r="AA20" s="139"/>
      <c r="AB20" s="139"/>
      <c r="AC20" s="139"/>
      <c r="AD20" s="125"/>
      <c r="AE20" s="139"/>
      <c r="AF20" s="139"/>
      <c r="AG20" s="139"/>
      <c r="AH20" s="139"/>
      <c r="AI20" s="139"/>
      <c r="AJ20" s="137"/>
      <c r="AK20" s="139"/>
      <c r="AL20" s="139"/>
      <c r="AM20" s="139"/>
      <c r="AN20" s="139"/>
      <c r="AO20" s="139"/>
      <c r="AP20" s="139"/>
      <c r="AQ20" s="125"/>
      <c r="AR20" s="125"/>
      <c r="AS20" s="125"/>
      <c r="AT20" s="125"/>
      <c r="AU20" s="125"/>
      <c r="AV20" s="125"/>
      <c r="AW20" s="125"/>
      <c r="AX20" s="125"/>
      <c r="AY20" s="125"/>
      <c r="AZ20" s="137"/>
      <c r="BA20" s="139"/>
      <c r="BB20" s="139"/>
      <c r="BC20" s="139"/>
      <c r="BD20" s="139"/>
      <c r="BE20" s="139"/>
      <c r="BF20" s="139"/>
      <c r="BG20" s="125"/>
      <c r="BH20" s="125"/>
      <c r="BI20" s="125"/>
      <c r="BJ20" s="125"/>
      <c r="BK20" s="125"/>
      <c r="BL20" s="135" t="s">
        <v>6583</v>
      </c>
      <c r="BM20" s="125"/>
      <c r="BN20" s="125"/>
      <c r="BO20" s="125"/>
      <c r="BP20" s="125"/>
      <c r="BQ20" s="125"/>
      <c r="BR20" s="125"/>
      <c r="BS20" s="127">
        <v>1</v>
      </c>
    </row>
    <row r="21" spans="1:71" s="130" customFormat="1" ht="30" customHeight="1">
      <c r="A21" s="122"/>
      <c r="B21" s="122"/>
      <c r="C21" s="140" t="s">
        <v>2253</v>
      </c>
      <c r="D21" s="139"/>
      <c r="E21" s="139"/>
      <c r="F21" s="139"/>
      <c r="G21" s="139"/>
      <c r="H21" s="139"/>
      <c r="I21" s="139"/>
      <c r="J21" s="139"/>
      <c r="K21" s="139"/>
      <c r="L21" s="139"/>
      <c r="M21" s="139"/>
      <c r="N21" s="139"/>
      <c r="O21" s="139"/>
      <c r="P21" s="139"/>
      <c r="Q21" s="139"/>
      <c r="R21" s="139"/>
      <c r="S21" s="139"/>
      <c r="T21" s="140" t="s">
        <v>2254</v>
      </c>
      <c r="U21" s="139"/>
      <c r="V21" s="139"/>
      <c r="W21" s="139"/>
      <c r="X21" s="139"/>
      <c r="Y21" s="139"/>
      <c r="Z21" s="139"/>
      <c r="AA21" s="139"/>
      <c r="AB21" s="139"/>
      <c r="AC21" s="139"/>
      <c r="AD21" s="125"/>
      <c r="AE21" s="139"/>
      <c r="AF21" s="139"/>
      <c r="AG21" s="139"/>
      <c r="AH21" s="139"/>
      <c r="AI21" s="139"/>
      <c r="AJ21" s="140" t="s">
        <v>2255</v>
      </c>
      <c r="AK21" s="139"/>
      <c r="AL21" s="139"/>
      <c r="AM21" s="139"/>
      <c r="AN21" s="139"/>
      <c r="AO21" s="139"/>
      <c r="AP21" s="139"/>
      <c r="AQ21" s="125"/>
      <c r="AR21" s="125"/>
      <c r="AS21" s="125"/>
      <c r="AT21" s="125"/>
      <c r="AU21" s="125"/>
      <c r="AV21" s="125"/>
      <c r="AW21" s="125"/>
      <c r="AX21" s="125"/>
      <c r="AY21" s="125"/>
      <c r="AZ21" s="140"/>
      <c r="BA21" s="139"/>
      <c r="BB21" s="139"/>
      <c r="BC21" s="139"/>
      <c r="BD21" s="139"/>
      <c r="BE21" s="139"/>
      <c r="BF21" s="139"/>
      <c r="BG21" s="125"/>
      <c r="BH21" s="125"/>
      <c r="BI21" s="125"/>
      <c r="BJ21" s="125"/>
      <c r="BK21" s="125"/>
      <c r="BL21" s="135"/>
      <c r="BM21" s="125"/>
      <c r="BN21" s="125"/>
      <c r="BO21" s="125"/>
      <c r="BP21" s="125"/>
      <c r="BQ21" s="125"/>
      <c r="BR21" s="125"/>
      <c r="BS21" s="127">
        <v>1</v>
      </c>
    </row>
    <row r="22" spans="1:71" s="130" customFormat="1" ht="30" customHeight="1">
      <c r="A22" s="122"/>
      <c r="B22" s="122"/>
      <c r="C22" s="140" t="s">
        <v>2256</v>
      </c>
      <c r="D22" s="139"/>
      <c r="E22" s="139"/>
      <c r="F22" s="139"/>
      <c r="G22" s="139"/>
      <c r="H22" s="139"/>
      <c r="I22" s="139"/>
      <c r="J22" s="139"/>
      <c r="K22" s="139"/>
      <c r="L22" s="139"/>
      <c r="M22" s="139"/>
      <c r="N22" s="139"/>
      <c r="O22" s="139"/>
      <c r="P22" s="139"/>
      <c r="Q22" s="139"/>
      <c r="R22" s="139"/>
      <c r="S22" s="139"/>
      <c r="T22" s="140" t="s">
        <v>2257</v>
      </c>
      <c r="U22" s="139"/>
      <c r="V22" s="139"/>
      <c r="W22" s="139"/>
      <c r="X22" s="139"/>
      <c r="Y22" s="139"/>
      <c r="Z22" s="139"/>
      <c r="AA22" s="139"/>
      <c r="AB22" s="139"/>
      <c r="AC22" s="139"/>
      <c r="AD22" s="125"/>
      <c r="AE22" s="139"/>
      <c r="AF22" s="139"/>
      <c r="AG22" s="139"/>
      <c r="AH22" s="139"/>
      <c r="AI22" s="139"/>
      <c r="AJ22" s="140" t="s">
        <v>2258</v>
      </c>
      <c r="AK22" s="139"/>
      <c r="AL22" s="139"/>
      <c r="AM22" s="139"/>
      <c r="AN22" s="139"/>
      <c r="AO22" s="139"/>
      <c r="AP22" s="139"/>
      <c r="AQ22" s="125"/>
      <c r="AR22" s="125"/>
      <c r="AS22" s="125"/>
      <c r="AT22" s="125"/>
      <c r="AU22" s="125"/>
      <c r="AV22" s="125"/>
      <c r="AW22" s="125"/>
      <c r="AX22" s="125"/>
      <c r="AY22" s="125"/>
      <c r="AZ22" s="140"/>
      <c r="BA22" s="139"/>
      <c r="BB22" s="139"/>
      <c r="BC22" s="139"/>
      <c r="BD22" s="139"/>
      <c r="BE22" s="139"/>
      <c r="BF22" s="139"/>
      <c r="BG22" s="125"/>
      <c r="BH22" s="125"/>
      <c r="BI22" s="125"/>
      <c r="BJ22" s="125"/>
      <c r="BK22" s="125"/>
      <c r="BL22" s="135" t="s">
        <v>6584</v>
      </c>
      <c r="BM22" s="125"/>
      <c r="BN22" s="125"/>
      <c r="BO22" s="125"/>
      <c r="BP22" s="125"/>
      <c r="BQ22" s="125"/>
      <c r="BR22" s="125"/>
      <c r="BS22" s="127">
        <v>1</v>
      </c>
    </row>
    <row r="23" spans="1:71" s="130" customFormat="1" ht="30" customHeight="1">
      <c r="A23" s="122"/>
      <c r="B23" s="122"/>
      <c r="C23" s="140" t="s">
        <v>78</v>
      </c>
      <c r="D23" s="139"/>
      <c r="E23" s="139"/>
      <c r="F23" s="139"/>
      <c r="G23" s="139"/>
      <c r="H23" s="139"/>
      <c r="I23" s="139"/>
      <c r="J23" s="139"/>
      <c r="K23" s="139"/>
      <c r="L23" s="139"/>
      <c r="M23" s="139"/>
      <c r="N23" s="139"/>
      <c r="O23" s="139"/>
      <c r="P23" s="139"/>
      <c r="Q23" s="139"/>
      <c r="R23" s="139"/>
      <c r="S23" s="139"/>
      <c r="T23" s="140" t="s">
        <v>2259</v>
      </c>
      <c r="U23" s="139"/>
      <c r="V23" s="139"/>
      <c r="W23" s="139"/>
      <c r="X23" s="139"/>
      <c r="Y23" s="139"/>
      <c r="Z23" s="139"/>
      <c r="AA23" s="139"/>
      <c r="AB23" s="139"/>
      <c r="AC23" s="139"/>
      <c r="AD23" s="125"/>
      <c r="AE23" s="139"/>
      <c r="AF23" s="139"/>
      <c r="AG23" s="139"/>
      <c r="AH23" s="139"/>
      <c r="AI23" s="139"/>
      <c r="AJ23" s="140" t="s">
        <v>81</v>
      </c>
      <c r="AK23" s="139"/>
      <c r="AL23" s="139"/>
      <c r="AM23" s="139"/>
      <c r="AN23" s="139"/>
      <c r="AO23" s="139"/>
      <c r="AP23" s="139"/>
      <c r="AQ23" s="125"/>
      <c r="AR23" s="125"/>
      <c r="AS23" s="125"/>
      <c r="AT23" s="125"/>
      <c r="AU23" s="125"/>
      <c r="AV23" s="125"/>
      <c r="AW23" s="125"/>
      <c r="AX23" s="125"/>
      <c r="AY23" s="125"/>
      <c r="AZ23" s="140"/>
      <c r="BA23" s="139"/>
      <c r="BB23" s="139"/>
      <c r="BC23" s="139"/>
      <c r="BD23" s="139"/>
      <c r="BE23" s="139"/>
      <c r="BF23" s="139"/>
      <c r="BG23" s="125"/>
      <c r="BH23" s="125"/>
      <c r="BI23" s="125"/>
      <c r="BJ23" s="125"/>
      <c r="BK23" s="125"/>
      <c r="BL23" s="135"/>
      <c r="BM23" s="125"/>
      <c r="BN23" s="125"/>
      <c r="BO23" s="125"/>
      <c r="BP23" s="125"/>
      <c r="BQ23" s="125"/>
      <c r="BR23" s="125"/>
      <c r="BS23" s="127">
        <v>1</v>
      </c>
    </row>
    <row r="24" spans="1:71" s="130" customFormat="1" ht="30" customHeight="1">
      <c r="A24" s="122"/>
      <c r="B24" s="122"/>
      <c r="C24" s="140"/>
      <c r="D24" s="139"/>
      <c r="E24" s="139"/>
      <c r="F24" s="139"/>
      <c r="G24" s="139"/>
      <c r="H24" s="139"/>
      <c r="I24" s="139"/>
      <c r="J24" s="139"/>
      <c r="K24" s="139"/>
      <c r="L24" s="139"/>
      <c r="M24" s="139"/>
      <c r="N24" s="139"/>
      <c r="O24" s="139"/>
      <c r="P24" s="139"/>
      <c r="Q24" s="139"/>
      <c r="R24" s="139"/>
      <c r="S24" s="139"/>
      <c r="T24" s="140"/>
      <c r="U24" s="139"/>
      <c r="V24" s="139"/>
      <c r="W24" s="139"/>
      <c r="X24" s="139"/>
      <c r="Y24" s="139"/>
      <c r="Z24" s="139"/>
      <c r="AA24" s="139"/>
      <c r="AB24" s="139"/>
      <c r="AC24" s="139"/>
      <c r="AD24" s="125"/>
      <c r="AE24" s="139"/>
      <c r="AF24" s="139"/>
      <c r="AG24" s="139"/>
      <c r="AH24" s="139"/>
      <c r="AI24" s="139"/>
      <c r="AJ24" s="140"/>
      <c r="AK24" s="139"/>
      <c r="AL24" s="139"/>
      <c r="AM24" s="139"/>
      <c r="AN24" s="139"/>
      <c r="AO24" s="139"/>
      <c r="AP24" s="139"/>
      <c r="AQ24" s="125"/>
      <c r="AR24" s="125"/>
      <c r="AS24" s="125"/>
      <c r="AT24" s="125"/>
      <c r="AU24" s="125"/>
      <c r="AV24" s="125"/>
      <c r="AW24" s="125"/>
      <c r="AX24" s="125"/>
      <c r="AY24" s="125"/>
      <c r="AZ24" s="140"/>
      <c r="BA24" s="139"/>
      <c r="BB24" s="139"/>
      <c r="BC24" s="139"/>
      <c r="BD24" s="139"/>
      <c r="BE24" s="139"/>
      <c r="BF24" s="139"/>
      <c r="BG24" s="125"/>
      <c r="BH24" s="125"/>
      <c r="BI24" s="125"/>
      <c r="BJ24" s="125"/>
      <c r="BK24" s="125"/>
      <c r="BL24" s="135" t="s">
        <v>6585</v>
      </c>
      <c r="BM24" s="125"/>
      <c r="BN24" s="125"/>
      <c r="BO24" s="125"/>
      <c r="BP24" s="125"/>
      <c r="BQ24" s="125"/>
      <c r="BR24" s="125"/>
      <c r="BS24" s="127">
        <v>1</v>
      </c>
    </row>
    <row r="25" spans="1:71" s="130" customFormat="1" ht="30" customHeight="1">
      <c r="A25" s="122"/>
      <c r="B25" s="122"/>
      <c r="C25" s="140" t="s">
        <v>79</v>
      </c>
      <c r="D25" s="139"/>
      <c r="E25" s="139"/>
      <c r="F25" s="139"/>
      <c r="G25" s="139"/>
      <c r="H25" s="139"/>
      <c r="I25" s="139"/>
      <c r="J25" s="139"/>
      <c r="K25" s="139"/>
      <c r="L25" s="139"/>
      <c r="M25" s="139"/>
      <c r="N25" s="139"/>
      <c r="O25" s="139"/>
      <c r="P25" s="139"/>
      <c r="Q25" s="139"/>
      <c r="R25" s="139"/>
      <c r="S25" s="139"/>
      <c r="T25" s="140" t="s">
        <v>2260</v>
      </c>
      <c r="U25" s="139"/>
      <c r="V25" s="139"/>
      <c r="W25" s="139"/>
      <c r="X25" s="139"/>
      <c r="Y25" s="139"/>
      <c r="Z25" s="139"/>
      <c r="AA25" s="139"/>
      <c r="AB25" s="139"/>
      <c r="AC25" s="139"/>
      <c r="AD25" s="125"/>
      <c r="AE25" s="139"/>
      <c r="AF25" s="139"/>
      <c r="AG25" s="139"/>
      <c r="AH25" s="139"/>
      <c r="AI25" s="139"/>
      <c r="AJ25" s="140" t="s">
        <v>82</v>
      </c>
      <c r="AK25" s="139"/>
      <c r="AL25" s="139"/>
      <c r="AM25" s="139"/>
      <c r="AN25" s="139"/>
      <c r="AO25" s="139"/>
      <c r="AP25" s="139"/>
      <c r="AQ25" s="125"/>
      <c r="AR25" s="125"/>
      <c r="AS25" s="125"/>
      <c r="AT25" s="125"/>
      <c r="AU25" s="125"/>
      <c r="AV25" s="125"/>
      <c r="AW25" s="125"/>
      <c r="AX25" s="125"/>
      <c r="AY25" s="125"/>
      <c r="AZ25" s="140"/>
      <c r="BA25" s="139"/>
      <c r="BB25" s="139"/>
      <c r="BC25" s="139"/>
      <c r="BD25" s="139"/>
      <c r="BE25" s="139"/>
      <c r="BF25" s="139"/>
      <c r="BG25" s="125"/>
      <c r="BH25" s="125"/>
      <c r="BI25" s="125"/>
      <c r="BJ25" s="125"/>
      <c r="BK25" s="125"/>
      <c r="BL25" s="135"/>
      <c r="BM25" s="125"/>
      <c r="BN25" s="125"/>
      <c r="BO25" s="125"/>
      <c r="BP25" s="125"/>
      <c r="BQ25" s="125"/>
      <c r="BR25" s="125"/>
      <c r="BS25" s="127">
        <v>1</v>
      </c>
    </row>
    <row r="26" spans="1:71" s="130" customFormat="1" ht="30" customHeight="1">
      <c r="A26" s="122"/>
      <c r="B26" s="122"/>
      <c r="C26" s="140" t="s">
        <v>2261</v>
      </c>
      <c r="D26" s="139"/>
      <c r="E26" s="139"/>
      <c r="F26" s="139"/>
      <c r="G26" s="139"/>
      <c r="H26" s="139"/>
      <c r="I26" s="139"/>
      <c r="J26" s="139"/>
      <c r="K26" s="139"/>
      <c r="L26" s="139"/>
      <c r="M26" s="139"/>
      <c r="N26" s="139"/>
      <c r="O26" s="139"/>
      <c r="P26" s="139"/>
      <c r="Q26" s="139"/>
      <c r="R26" s="139"/>
      <c r="S26" s="139"/>
      <c r="T26" s="140" t="s">
        <v>2262</v>
      </c>
      <c r="U26" s="139"/>
      <c r="V26" s="139"/>
      <c r="W26" s="139"/>
      <c r="X26" s="139"/>
      <c r="Y26" s="139"/>
      <c r="Z26" s="139"/>
      <c r="AA26" s="139"/>
      <c r="AB26" s="139"/>
      <c r="AC26" s="139"/>
      <c r="AD26" s="125"/>
      <c r="AE26" s="139"/>
      <c r="AF26" s="139"/>
      <c r="AG26" s="139"/>
      <c r="AH26" s="139"/>
      <c r="AI26" s="139"/>
      <c r="AJ26" s="140" t="s">
        <v>83</v>
      </c>
      <c r="AK26" s="139"/>
      <c r="AL26" s="139"/>
      <c r="AM26" s="139"/>
      <c r="AN26" s="139"/>
      <c r="AO26" s="139"/>
      <c r="AP26" s="139"/>
      <c r="AQ26" s="125"/>
      <c r="AR26" s="125"/>
      <c r="AS26" s="125"/>
      <c r="AT26" s="125"/>
      <c r="AU26" s="125"/>
      <c r="AV26" s="125"/>
      <c r="AW26" s="125"/>
      <c r="AX26" s="125"/>
      <c r="AY26" s="125"/>
      <c r="AZ26" s="140"/>
      <c r="BA26" s="139"/>
      <c r="BB26" s="139"/>
      <c r="BC26" s="139"/>
      <c r="BD26" s="139"/>
      <c r="BE26" s="139"/>
      <c r="BF26" s="139"/>
      <c r="BG26" s="125"/>
      <c r="BH26" s="125"/>
      <c r="BI26" s="125"/>
      <c r="BJ26" s="125"/>
      <c r="BK26" s="125"/>
      <c r="BL26" s="135" t="s">
        <v>6586</v>
      </c>
      <c r="BM26" s="125"/>
      <c r="BN26" s="125"/>
      <c r="BO26" s="125"/>
      <c r="BP26" s="125"/>
      <c r="BQ26" s="125"/>
      <c r="BR26" s="125"/>
      <c r="BS26" s="127">
        <v>1</v>
      </c>
    </row>
    <row r="27" spans="1:71" s="130" customFormat="1" ht="30" customHeight="1">
      <c r="A27" s="122"/>
      <c r="B27" s="122"/>
      <c r="C27" s="140"/>
      <c r="D27" s="139"/>
      <c r="E27" s="139"/>
      <c r="F27" s="139"/>
      <c r="G27" s="139"/>
      <c r="H27" s="139"/>
      <c r="I27" s="139"/>
      <c r="J27" s="139"/>
      <c r="K27" s="139"/>
      <c r="L27" s="139"/>
      <c r="M27" s="139"/>
      <c r="N27" s="139"/>
      <c r="O27" s="139"/>
      <c r="P27" s="139"/>
      <c r="Q27" s="139"/>
      <c r="R27" s="139"/>
      <c r="S27" s="139"/>
      <c r="T27" s="137"/>
      <c r="U27" s="139"/>
      <c r="V27" s="139"/>
      <c r="W27" s="139"/>
      <c r="X27" s="139"/>
      <c r="Y27" s="139"/>
      <c r="Z27" s="139"/>
      <c r="AA27" s="139"/>
      <c r="AB27" s="139"/>
      <c r="AC27" s="139"/>
      <c r="AD27" s="125"/>
      <c r="AE27" s="139"/>
      <c r="AF27" s="139"/>
      <c r="AG27" s="139"/>
      <c r="AH27" s="139"/>
      <c r="AI27" s="139"/>
      <c r="AJ27" s="137"/>
      <c r="AK27" s="139"/>
      <c r="AL27" s="139"/>
      <c r="AM27" s="139"/>
      <c r="AN27" s="139"/>
      <c r="AO27" s="139"/>
      <c r="AP27" s="139"/>
      <c r="AQ27" s="125"/>
      <c r="AR27" s="125"/>
      <c r="AS27" s="125"/>
      <c r="AT27" s="125"/>
      <c r="AU27" s="125"/>
      <c r="AV27" s="125"/>
      <c r="AW27" s="125"/>
      <c r="AX27" s="125"/>
      <c r="AY27" s="125"/>
      <c r="AZ27" s="137"/>
      <c r="BA27" s="139"/>
      <c r="BB27" s="139"/>
      <c r="BC27" s="139"/>
      <c r="BD27" s="139"/>
      <c r="BE27" s="139"/>
      <c r="BF27" s="139"/>
      <c r="BG27" s="125"/>
      <c r="BH27" s="125"/>
      <c r="BI27" s="125"/>
      <c r="BJ27" s="125"/>
      <c r="BK27" s="125"/>
      <c r="BL27" s="135" t="s">
        <v>6587</v>
      </c>
      <c r="BM27" s="125"/>
      <c r="BN27" s="125"/>
      <c r="BO27" s="125"/>
      <c r="BP27" s="125"/>
      <c r="BQ27" s="125"/>
      <c r="BR27" s="125"/>
      <c r="BS27" s="127">
        <v>1</v>
      </c>
    </row>
    <row r="28" spans="1:71" s="130" customFormat="1" ht="30" customHeight="1">
      <c r="A28" s="122"/>
      <c r="B28" s="122"/>
      <c r="C28" s="137" t="s">
        <v>2263</v>
      </c>
      <c r="D28" s="139"/>
      <c r="E28" s="139"/>
      <c r="F28" s="139"/>
      <c r="G28" s="139"/>
      <c r="H28" s="139"/>
      <c r="I28" s="139"/>
      <c r="J28" s="139"/>
      <c r="K28" s="139"/>
      <c r="L28" s="139"/>
      <c r="M28" s="139"/>
      <c r="N28" s="139"/>
      <c r="O28" s="139"/>
      <c r="P28" s="139"/>
      <c r="Q28" s="139"/>
      <c r="R28" s="139"/>
      <c r="S28" s="139"/>
      <c r="T28" s="137" t="s">
        <v>2264</v>
      </c>
      <c r="U28" s="139"/>
      <c r="V28" s="139"/>
      <c r="W28" s="139"/>
      <c r="X28" s="139"/>
      <c r="Y28" s="139"/>
      <c r="Z28" s="139"/>
      <c r="AA28" s="139"/>
      <c r="AB28" s="139"/>
      <c r="AC28" s="139"/>
      <c r="AD28" s="125"/>
      <c r="AE28" s="139"/>
      <c r="AF28" s="139"/>
      <c r="AG28" s="139"/>
      <c r="AH28" s="139"/>
      <c r="AI28" s="139"/>
      <c r="AJ28" s="137" t="s">
        <v>2265</v>
      </c>
      <c r="AK28" s="139"/>
      <c r="AL28" s="139"/>
      <c r="AM28" s="139"/>
      <c r="AN28" s="139"/>
      <c r="AO28" s="139"/>
      <c r="AP28" s="139"/>
      <c r="AQ28" s="125"/>
      <c r="AR28" s="125"/>
      <c r="AS28" s="125"/>
      <c r="AT28" s="125"/>
      <c r="AU28" s="125"/>
      <c r="AV28" s="125"/>
      <c r="AW28" s="125"/>
      <c r="AX28" s="125"/>
      <c r="AY28" s="125"/>
      <c r="AZ28" s="137"/>
      <c r="BA28" s="139"/>
      <c r="BB28" s="139"/>
      <c r="BC28" s="139"/>
      <c r="BD28" s="139"/>
      <c r="BE28" s="139"/>
      <c r="BF28" s="139"/>
      <c r="BG28" s="125"/>
      <c r="BH28" s="125"/>
      <c r="BI28" s="125"/>
      <c r="BJ28" s="125"/>
      <c r="BK28" s="125"/>
      <c r="BL28" s="135" t="s">
        <v>6588</v>
      </c>
      <c r="BM28" s="125"/>
      <c r="BN28" s="125"/>
      <c r="BO28" s="125"/>
      <c r="BP28" s="125"/>
      <c r="BQ28" s="125"/>
      <c r="BR28" s="125"/>
      <c r="BS28" s="127">
        <v>1</v>
      </c>
    </row>
    <row r="29" spans="1:71" s="130" customFormat="1" ht="30" customHeight="1">
      <c r="A29" s="122"/>
      <c r="B29" s="122"/>
      <c r="C29" s="137"/>
      <c r="D29" s="139"/>
      <c r="E29" s="139"/>
      <c r="F29" s="139"/>
      <c r="G29" s="139"/>
      <c r="H29" s="139"/>
      <c r="I29" s="139"/>
      <c r="J29" s="139"/>
      <c r="K29" s="139"/>
      <c r="L29" s="139"/>
      <c r="M29" s="139"/>
      <c r="N29" s="139"/>
      <c r="O29" s="139"/>
      <c r="P29" s="139"/>
      <c r="Q29" s="139"/>
      <c r="R29" s="139"/>
      <c r="S29" s="139"/>
      <c r="T29" s="137"/>
      <c r="U29" s="139"/>
      <c r="V29" s="139"/>
      <c r="W29" s="139"/>
      <c r="X29" s="139"/>
      <c r="Y29" s="139"/>
      <c r="Z29" s="139"/>
      <c r="AA29" s="139"/>
      <c r="AB29" s="139"/>
      <c r="AC29" s="139"/>
      <c r="AD29" s="125"/>
      <c r="AE29" s="139"/>
      <c r="AF29" s="139"/>
      <c r="AG29" s="139"/>
      <c r="AH29" s="139"/>
      <c r="AI29" s="139"/>
      <c r="AJ29" s="137"/>
      <c r="AK29" s="139"/>
      <c r="AL29" s="139"/>
      <c r="AM29" s="139"/>
      <c r="AN29" s="139"/>
      <c r="AO29" s="139"/>
      <c r="AP29" s="139"/>
      <c r="AQ29" s="125"/>
      <c r="AR29" s="125"/>
      <c r="AS29" s="125"/>
      <c r="AT29" s="125"/>
      <c r="AU29" s="125"/>
      <c r="AV29" s="125"/>
      <c r="AW29" s="125"/>
      <c r="AX29" s="125"/>
      <c r="AY29" s="125"/>
      <c r="AZ29" s="137"/>
      <c r="BA29" s="139"/>
      <c r="BB29" s="139"/>
      <c r="BC29" s="139"/>
      <c r="BD29" s="139"/>
      <c r="BE29" s="139"/>
      <c r="BF29" s="139"/>
      <c r="BG29" s="125"/>
      <c r="BH29" s="125"/>
      <c r="BI29" s="125"/>
      <c r="BJ29" s="125"/>
      <c r="BK29" s="125"/>
      <c r="BL29" s="125"/>
      <c r="BM29" s="125"/>
      <c r="BN29" s="125"/>
      <c r="BO29" s="125"/>
      <c r="BP29" s="125"/>
      <c r="BQ29" s="125"/>
      <c r="BR29" s="125"/>
      <c r="BS29" s="127">
        <v>1</v>
      </c>
    </row>
    <row r="30" spans="1:71" s="130" customFormat="1" ht="21" customHeight="1">
      <c r="A30" s="122"/>
      <c r="B30" s="122"/>
      <c r="C30" s="42" t="s">
        <v>2266</v>
      </c>
      <c r="D30" s="43" t="str">
        <f ca="1">CELL("nomfichier")</f>
        <v>D:\Données\1.UPRT\0-UPRT.fait\1-UPRT.FR-SITE-WEB\ff-fiches-fabrications\ff.fiches.fabrication.2023\UPRT.23.aout\[E_Egalim.questions.reponses.17.mai_.2026_.xlsx]Intro</v>
      </c>
      <c r="E30" s="139"/>
      <c r="F30" s="139"/>
      <c r="G30" s="139"/>
      <c r="H30" s="139"/>
      <c r="I30" s="139"/>
      <c r="J30" s="139"/>
      <c r="K30" s="139"/>
      <c r="L30" s="139"/>
      <c r="M30" s="139"/>
      <c r="N30" s="139"/>
      <c r="O30" s="139"/>
      <c r="P30" s="139"/>
      <c r="Q30" s="139"/>
      <c r="R30" s="139"/>
      <c r="S30" s="139"/>
      <c r="T30" s="137"/>
      <c r="U30" s="139"/>
      <c r="V30" s="139"/>
      <c r="W30" s="139"/>
      <c r="X30" s="139"/>
      <c r="Y30" s="139"/>
      <c r="Z30" s="139"/>
      <c r="AA30" s="139"/>
      <c r="AB30" s="139"/>
      <c r="AC30" s="139"/>
      <c r="AD30" s="125"/>
      <c r="AE30" s="139"/>
      <c r="AF30" s="139"/>
      <c r="AG30" s="139"/>
      <c r="AH30" s="139"/>
      <c r="AI30" s="139"/>
      <c r="AJ30" s="137"/>
      <c r="AK30" s="139"/>
      <c r="AL30" s="139"/>
      <c r="AM30" s="139"/>
      <c r="AN30" s="139"/>
      <c r="AO30" s="139"/>
      <c r="AP30" s="139"/>
      <c r="AQ30" s="125"/>
      <c r="AR30" s="125"/>
      <c r="AS30" s="125"/>
      <c r="AT30" s="125"/>
      <c r="AU30" s="125"/>
      <c r="AV30" s="125"/>
      <c r="AW30" s="125"/>
      <c r="AX30" s="125"/>
      <c r="AY30" s="125"/>
      <c r="AZ30" s="137"/>
      <c r="BA30" s="139"/>
      <c r="BB30" s="139"/>
      <c r="BC30" s="139"/>
      <c r="BD30" s="139"/>
      <c r="BE30" s="139"/>
      <c r="BF30" s="139"/>
      <c r="BG30" s="125"/>
      <c r="BH30" s="125"/>
      <c r="BI30" s="125"/>
      <c r="BJ30" s="125"/>
      <c r="BK30" s="125"/>
      <c r="BL30" s="125"/>
      <c r="BM30" s="125"/>
      <c r="BN30" s="125"/>
      <c r="BO30" s="125"/>
      <c r="BP30" s="125"/>
      <c r="BQ30" s="125"/>
      <c r="BR30" s="125"/>
      <c r="BS30" s="127">
        <v>1</v>
      </c>
    </row>
    <row r="31" spans="1:71" s="130" customFormat="1" ht="21" customHeight="1">
      <c r="A31" s="122"/>
      <c r="B31" s="122"/>
      <c r="C31" s="43"/>
      <c r="D31" s="43"/>
      <c r="E31" s="139"/>
      <c r="F31" s="139"/>
      <c r="G31" s="139"/>
      <c r="H31" s="139"/>
      <c r="I31" s="139"/>
      <c r="J31" s="139"/>
      <c r="K31" s="139"/>
      <c r="L31" s="139"/>
      <c r="M31" s="139"/>
      <c r="N31" s="139"/>
      <c r="O31" s="139"/>
      <c r="P31" s="139"/>
      <c r="Q31" s="139"/>
      <c r="R31" s="139"/>
      <c r="S31" s="139"/>
      <c r="T31" s="140"/>
      <c r="U31" s="139"/>
      <c r="V31" s="139"/>
      <c r="W31" s="139"/>
      <c r="X31" s="139"/>
      <c r="Y31" s="139"/>
      <c r="Z31" s="139"/>
      <c r="AA31" s="139"/>
      <c r="AB31" s="139"/>
      <c r="AC31" s="139"/>
      <c r="AD31" s="125"/>
      <c r="AE31" s="139"/>
      <c r="AF31" s="139"/>
      <c r="AG31" s="139"/>
      <c r="AH31" s="139"/>
      <c r="AI31" s="139"/>
      <c r="AJ31" s="140"/>
      <c r="AK31" s="139"/>
      <c r="AL31" s="139"/>
      <c r="AM31" s="139"/>
      <c r="AN31" s="139"/>
      <c r="AO31" s="139"/>
      <c r="AP31" s="139"/>
      <c r="AQ31" s="125"/>
      <c r="AR31" s="125"/>
      <c r="AS31" s="125"/>
      <c r="AT31" s="125"/>
      <c r="AU31" s="125"/>
      <c r="AV31" s="125"/>
      <c r="AW31" s="125"/>
      <c r="AX31" s="125"/>
      <c r="AY31" s="125"/>
      <c r="AZ31" s="140"/>
      <c r="BA31" s="139"/>
      <c r="BB31" s="139"/>
      <c r="BC31" s="139"/>
      <c r="BD31" s="139"/>
      <c r="BE31" s="139"/>
      <c r="BF31" s="139"/>
      <c r="BG31" s="125"/>
      <c r="BH31" s="125"/>
      <c r="BI31" s="125"/>
      <c r="BJ31" s="125"/>
      <c r="BK31" s="125"/>
      <c r="BL31" s="125"/>
      <c r="BM31" s="125"/>
      <c r="BN31" s="125"/>
      <c r="BO31" s="125"/>
      <c r="BP31" s="125"/>
      <c r="BQ31" s="125"/>
      <c r="BR31" s="125"/>
      <c r="BS31" s="127">
        <v>1</v>
      </c>
    </row>
    <row r="32" spans="1:71" s="130" customFormat="1" ht="21" customHeight="1">
      <c r="A32" s="122"/>
      <c r="B32" s="122"/>
      <c r="C32" s="141"/>
      <c r="D32" s="43"/>
      <c r="E32" s="139"/>
      <c r="F32" s="139"/>
      <c r="G32" s="139"/>
      <c r="H32" s="139"/>
      <c r="I32" s="142" t="s">
        <v>6589</v>
      </c>
      <c r="J32" s="143" t="s">
        <v>6590</v>
      </c>
      <c r="K32" s="139"/>
      <c r="L32" s="139"/>
      <c r="M32" s="139"/>
      <c r="N32" s="139"/>
      <c r="O32" s="139"/>
      <c r="P32" s="139"/>
      <c r="Q32" s="139"/>
      <c r="R32" s="139"/>
      <c r="S32" s="139"/>
      <c r="T32" s="137"/>
      <c r="U32" s="139"/>
      <c r="V32" s="139"/>
      <c r="W32" s="139"/>
      <c r="X32" s="139"/>
      <c r="Y32" s="139"/>
      <c r="Z32" s="139"/>
      <c r="AA32" s="139"/>
      <c r="AB32" s="139"/>
      <c r="AC32" s="139"/>
      <c r="AD32" s="125"/>
      <c r="AE32" s="139"/>
      <c r="AF32" s="139"/>
      <c r="AG32" s="139"/>
      <c r="AH32" s="139"/>
      <c r="AI32" s="139"/>
      <c r="AJ32" s="137"/>
      <c r="AK32" s="139"/>
      <c r="AL32" s="139"/>
      <c r="AM32" s="139"/>
      <c r="AN32" s="139"/>
      <c r="AO32" s="139"/>
      <c r="AP32" s="139"/>
      <c r="AQ32" s="125"/>
      <c r="AR32" s="125"/>
      <c r="AS32" s="125"/>
      <c r="AT32" s="125"/>
      <c r="AU32" s="125"/>
      <c r="AV32" s="125"/>
      <c r="AW32" s="125"/>
      <c r="AX32" s="125"/>
      <c r="AY32" s="125"/>
      <c r="AZ32" s="137"/>
      <c r="BA32" s="139"/>
      <c r="BB32" s="139"/>
      <c r="BC32" s="139"/>
      <c r="BD32" s="139"/>
      <c r="BE32" s="139"/>
      <c r="BF32" s="139"/>
      <c r="BG32" s="125"/>
      <c r="BH32" s="125"/>
      <c r="BI32" s="125"/>
      <c r="BJ32" s="125"/>
      <c r="BK32" s="125"/>
      <c r="BL32" s="125"/>
      <c r="BM32" s="125"/>
      <c r="BN32" s="125"/>
      <c r="BO32" s="125"/>
      <c r="BP32" s="125"/>
      <c r="BQ32" s="125"/>
      <c r="BR32" s="125"/>
      <c r="BS32" s="127">
        <v>1</v>
      </c>
    </row>
    <row r="33" spans="1:73" s="130" customFormat="1" ht="21" customHeight="1">
      <c r="A33" s="122"/>
      <c r="B33" s="122"/>
      <c r="C33" s="43"/>
      <c r="D33" s="43"/>
      <c r="E33" s="139"/>
      <c r="F33" s="139"/>
      <c r="G33" s="139"/>
      <c r="H33" s="139"/>
      <c r="I33" s="139"/>
      <c r="J33" s="139"/>
      <c r="K33" s="139"/>
      <c r="L33" s="139"/>
      <c r="M33" s="139"/>
      <c r="N33" s="139"/>
      <c r="O33" s="139"/>
      <c r="P33" s="139"/>
      <c r="Q33" s="139"/>
      <c r="R33" s="139"/>
      <c r="S33" s="139"/>
      <c r="T33" s="137"/>
      <c r="U33" s="139"/>
      <c r="V33" s="139"/>
      <c r="W33" s="139"/>
      <c r="X33" s="139"/>
      <c r="Y33" s="139"/>
      <c r="Z33" s="139"/>
      <c r="AA33" s="139"/>
      <c r="AB33" s="139"/>
      <c r="AC33" s="139"/>
      <c r="AD33" s="125"/>
      <c r="AE33" s="139"/>
      <c r="AF33" s="139"/>
      <c r="AG33" s="139"/>
      <c r="AH33" s="139"/>
      <c r="AI33" s="139"/>
      <c r="AJ33" s="137"/>
      <c r="AK33" s="139"/>
      <c r="AL33" s="139"/>
      <c r="AM33" s="139"/>
      <c r="AN33" s="139"/>
      <c r="AO33" s="139"/>
      <c r="AP33" s="139"/>
      <c r="AQ33" s="125"/>
      <c r="AR33" s="125"/>
      <c r="AS33" s="125"/>
      <c r="AT33" s="125"/>
      <c r="AU33" s="125"/>
      <c r="AV33" s="125"/>
      <c r="AW33" s="125"/>
      <c r="AX33" s="125"/>
      <c r="AY33" s="125"/>
      <c r="AZ33" s="137"/>
      <c r="BA33" s="139"/>
      <c r="BB33" s="139"/>
      <c r="BC33" s="139"/>
      <c r="BD33" s="139"/>
      <c r="BE33" s="139"/>
      <c r="BF33" s="139"/>
      <c r="BG33" s="125"/>
      <c r="BH33" s="125"/>
      <c r="BI33" s="125"/>
      <c r="BJ33" s="125"/>
      <c r="BK33" s="125"/>
      <c r="BL33" s="125"/>
      <c r="BM33" s="125"/>
      <c r="BN33" s="125"/>
      <c r="BO33" s="125"/>
      <c r="BP33" s="125"/>
      <c r="BQ33" s="125"/>
      <c r="BR33" s="125"/>
      <c r="BS33" s="127">
        <v>1</v>
      </c>
    </row>
    <row r="34" spans="1:73" s="149" customFormat="1" ht="21" customHeight="1">
      <c r="A34" s="144"/>
      <c r="B34" s="145"/>
      <c r="C34" s="146" t="s">
        <v>6591</v>
      </c>
      <c r="D34" s="146"/>
      <c r="E34" s="146"/>
      <c r="F34" s="146"/>
      <c r="G34" s="146"/>
      <c r="H34" s="146"/>
      <c r="I34" s="146"/>
      <c r="J34" s="146"/>
      <c r="K34" s="146"/>
      <c r="L34" s="146"/>
      <c r="M34" s="147"/>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148"/>
      <c r="BS34" s="127">
        <v>1</v>
      </c>
    </row>
    <row r="35" spans="1:73" s="149" customFormat="1" ht="21" customHeight="1">
      <c r="A35" s="144"/>
      <c r="B35" s="145"/>
      <c r="C35" s="150" t="s">
        <v>6592</v>
      </c>
      <c r="D35" s="144"/>
      <c r="E35" s="144"/>
      <c r="F35" s="144"/>
      <c r="G35" s="151"/>
      <c r="H35" s="151"/>
      <c r="I35" s="151"/>
      <c r="J35" s="152" t="s">
        <v>6593</v>
      </c>
      <c r="K35" s="151"/>
      <c r="L35" s="151"/>
      <c r="M35" s="151"/>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148"/>
      <c r="BS35" s="127">
        <v>1</v>
      </c>
    </row>
    <row r="36" spans="1:73" s="149" customFormat="1" ht="21" customHeight="1">
      <c r="A36" s="144"/>
      <c r="B36" s="145"/>
      <c r="C36" s="153" t="s">
        <v>6594</v>
      </c>
      <c r="D36" s="144"/>
      <c r="E36" s="144"/>
      <c r="F36" s="144"/>
      <c r="G36" s="152"/>
      <c r="H36" s="151"/>
      <c r="I36" s="144"/>
      <c r="J36" s="144"/>
      <c r="K36" s="144"/>
      <c r="L36" s="144"/>
      <c r="M36" s="1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148"/>
      <c r="BS36" s="127">
        <v>1</v>
      </c>
    </row>
    <row r="37" spans="1:73" s="149" customFormat="1" ht="21" customHeight="1">
      <c r="A37" s="144"/>
      <c r="B37" s="145"/>
      <c r="C37" s="154" t="s">
        <v>6595</v>
      </c>
      <c r="D37" s="144"/>
      <c r="E37" s="144"/>
      <c r="F37" s="144"/>
      <c r="G37" s="152"/>
      <c r="H37" s="151"/>
      <c r="I37" s="144"/>
      <c r="J37" s="144"/>
      <c r="K37" s="144"/>
      <c r="L37" s="144"/>
      <c r="M37" s="1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148"/>
      <c r="BS37" s="127">
        <v>1</v>
      </c>
    </row>
    <row r="38" spans="1:73" s="149" customFormat="1" ht="21" customHeight="1">
      <c r="A38" s="144"/>
      <c r="B38" s="145"/>
      <c r="C38" s="154" t="s">
        <v>73</v>
      </c>
      <c r="D38" s="144"/>
      <c r="E38" s="144"/>
      <c r="F38" s="144"/>
      <c r="G38" s="152"/>
      <c r="H38" s="151"/>
      <c r="I38" s="144"/>
      <c r="J38" s="144"/>
      <c r="K38" s="155" t="s">
        <v>6596</v>
      </c>
      <c r="L38" s="144"/>
      <c r="M38" s="156"/>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148"/>
      <c r="BS38" s="127">
        <v>1</v>
      </c>
    </row>
    <row r="39" spans="1:73" s="149" customFormat="1" ht="21" customHeight="1">
      <c r="A39" s="144"/>
      <c r="B39" s="145"/>
      <c r="C39" s="157" t="s">
        <v>6597</v>
      </c>
      <c r="D39" s="144"/>
      <c r="E39" s="144"/>
      <c r="F39" s="144"/>
      <c r="G39" s="144"/>
      <c r="H39" s="144"/>
      <c r="I39" s="151"/>
      <c r="J39" s="144"/>
      <c r="K39" s="158" t="s">
        <v>6598</v>
      </c>
      <c r="L39" s="144"/>
      <c r="M39" s="156" t="s">
        <v>6599</v>
      </c>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148"/>
      <c r="BS39" s="127">
        <v>1</v>
      </c>
    </row>
    <row r="40" spans="1:73" s="149" customFormat="1" ht="21" customHeight="1">
      <c r="A40" s="144"/>
      <c r="B40" s="145"/>
      <c r="C40" s="157" t="s">
        <v>6600</v>
      </c>
      <c r="D40" s="144"/>
      <c r="E40" s="144"/>
      <c r="F40" s="144"/>
      <c r="G40" s="144"/>
      <c r="H40" s="144"/>
      <c r="I40" s="151"/>
      <c r="J40" s="144"/>
      <c r="K40" s="144"/>
      <c r="L40" s="144"/>
      <c r="M40" s="1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148"/>
      <c r="BS40" s="127">
        <v>1</v>
      </c>
    </row>
    <row r="41" spans="1:73" s="149" customFormat="1" ht="21" customHeight="1">
      <c r="A41" s="144"/>
      <c r="B41" s="145"/>
      <c r="C41" s="159" t="s">
        <v>6601</v>
      </c>
      <c r="D41" s="144"/>
      <c r="E41" s="144"/>
      <c r="F41" s="144"/>
      <c r="G41" s="144"/>
      <c r="H41" s="144"/>
      <c r="I41" s="151"/>
      <c r="J41" s="144"/>
      <c r="K41" s="144"/>
      <c r="L41" s="144"/>
      <c r="M41" s="1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148"/>
      <c r="BS41" s="160" t="s">
        <v>72</v>
      </c>
    </row>
    <row r="42" spans="1:73">
      <c r="A42" s="127">
        <v>1</v>
      </c>
      <c r="B42" s="127">
        <v>1</v>
      </c>
      <c r="C42" s="127">
        <v>1</v>
      </c>
      <c r="D42" s="127">
        <v>1</v>
      </c>
      <c r="E42" s="127">
        <v>1</v>
      </c>
      <c r="F42" s="127">
        <v>1</v>
      </c>
      <c r="G42" s="127">
        <v>1</v>
      </c>
      <c r="H42" s="127">
        <v>1</v>
      </c>
      <c r="I42" s="127">
        <v>1</v>
      </c>
      <c r="J42" s="127">
        <v>1</v>
      </c>
      <c r="K42" s="127">
        <v>1</v>
      </c>
      <c r="L42" s="127">
        <v>1</v>
      </c>
      <c r="M42" s="127">
        <v>1</v>
      </c>
      <c r="N42" s="127">
        <v>1</v>
      </c>
      <c r="O42" s="127">
        <v>1</v>
      </c>
      <c r="P42" s="127">
        <v>1</v>
      </c>
      <c r="Q42" s="127">
        <v>1</v>
      </c>
      <c r="R42" s="127">
        <v>1</v>
      </c>
      <c r="S42" s="127">
        <v>1</v>
      </c>
      <c r="T42" s="127">
        <v>1</v>
      </c>
      <c r="U42" s="127">
        <v>1</v>
      </c>
      <c r="V42" s="127">
        <v>1</v>
      </c>
      <c r="W42" s="127">
        <v>1</v>
      </c>
      <c r="X42" s="127">
        <v>1</v>
      </c>
      <c r="Y42" s="127">
        <v>1</v>
      </c>
      <c r="Z42" s="127">
        <v>1</v>
      </c>
      <c r="AA42" s="127">
        <v>1</v>
      </c>
      <c r="AB42" s="127">
        <v>1</v>
      </c>
      <c r="AC42" s="127">
        <v>1</v>
      </c>
      <c r="AD42" s="127">
        <v>1</v>
      </c>
      <c r="AE42" s="127">
        <v>1</v>
      </c>
      <c r="AF42" s="127">
        <v>1</v>
      </c>
      <c r="AG42" s="127">
        <v>1</v>
      </c>
      <c r="AH42" s="127">
        <v>1</v>
      </c>
      <c r="AI42" s="127">
        <v>1</v>
      </c>
      <c r="AJ42" s="127">
        <v>1</v>
      </c>
      <c r="AK42" s="127">
        <v>1</v>
      </c>
      <c r="AL42" s="127">
        <v>1</v>
      </c>
      <c r="AM42" s="127">
        <v>1</v>
      </c>
      <c r="AN42" s="127">
        <v>1</v>
      </c>
      <c r="AO42" s="127">
        <v>1</v>
      </c>
      <c r="AP42" s="127">
        <v>1</v>
      </c>
      <c r="AQ42" s="127">
        <v>1</v>
      </c>
      <c r="AR42" s="127">
        <v>1</v>
      </c>
      <c r="AS42" s="127">
        <v>1</v>
      </c>
      <c r="AT42" s="127">
        <v>1</v>
      </c>
      <c r="AU42" s="127">
        <v>1</v>
      </c>
      <c r="AV42" s="127">
        <v>1</v>
      </c>
      <c r="AW42" s="127">
        <v>1</v>
      </c>
      <c r="AX42" s="127">
        <v>1</v>
      </c>
      <c r="AY42" s="127"/>
      <c r="AZ42" s="127">
        <v>1</v>
      </c>
      <c r="BA42" s="127">
        <v>1</v>
      </c>
      <c r="BB42" s="127">
        <v>1</v>
      </c>
      <c r="BC42" s="127">
        <v>1</v>
      </c>
      <c r="BD42" s="127">
        <v>1</v>
      </c>
      <c r="BE42" s="127">
        <v>1</v>
      </c>
      <c r="BF42" s="127">
        <v>1</v>
      </c>
      <c r="BG42" s="127">
        <v>1</v>
      </c>
      <c r="BH42" s="127">
        <v>1</v>
      </c>
      <c r="BI42" s="127">
        <v>1</v>
      </c>
      <c r="BJ42" s="127">
        <v>1</v>
      </c>
      <c r="BK42" s="127">
        <v>1</v>
      </c>
      <c r="BL42" s="127">
        <v>1</v>
      </c>
      <c r="BM42" s="127">
        <v>1</v>
      </c>
      <c r="BN42" s="127">
        <v>1</v>
      </c>
      <c r="BO42" s="127"/>
      <c r="BP42" s="127">
        <v>1</v>
      </c>
      <c r="BQ42" s="127">
        <v>1</v>
      </c>
      <c r="BR42" s="127">
        <v>1</v>
      </c>
      <c r="BS42" s="45" t="str">
        <f>ADDRESS(ROW(),COLUMN(),4)</f>
        <v>BS42</v>
      </c>
      <c r="BT42" s="8"/>
      <c r="BU42" s="9"/>
    </row>
  </sheetData>
  <hyperlinks>
    <hyperlink ref="J32" r:id="rId1" xr:uid="{312A5A65-1B73-44EC-8CD5-7ABCAE34B40C}"/>
    <hyperlink ref="K39" r:id="rId2" xr:uid="{582C721C-B975-44B0-A3BE-15C6BAD3BA6A}"/>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D90C-105C-4C60-AF62-A8B277DA44F9}">
  <dimension ref="A1:AD431"/>
  <sheetViews>
    <sheetView zoomScaleNormal="100" workbookViewId="0">
      <selection activeCell="M18" sqref="M18"/>
    </sheetView>
  </sheetViews>
  <sheetFormatPr baseColWidth="10" defaultRowHeight="15.75"/>
  <cols>
    <col min="1" max="1" width="11" style="163"/>
    <col min="2" max="2" width="15.75" style="163" customWidth="1"/>
    <col min="3" max="5" width="11" style="163"/>
    <col min="6" max="6" width="3.625" style="163" customWidth="1"/>
    <col min="7" max="7" width="17.375" style="163" customWidth="1"/>
    <col min="8" max="8" width="4.375" style="163" customWidth="1"/>
    <col min="9" max="16" width="11" style="163"/>
    <col min="17" max="17" width="12.375" style="163" customWidth="1"/>
    <col min="18" max="29" width="11" style="163"/>
    <col min="30" max="30" width="111.75" style="181" customWidth="1"/>
    <col min="31" max="16384" width="11" style="163"/>
  </cols>
  <sheetData>
    <row r="1" spans="1:30" ht="21">
      <c r="A1" s="161"/>
      <c r="B1" s="162" t="s">
        <v>2219</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D1" s="164"/>
    </row>
    <row r="2" spans="1:30" ht="23.25">
      <c r="A2" s="161"/>
      <c r="B2" s="165" t="s">
        <v>6602</v>
      </c>
      <c r="C2" s="161"/>
      <c r="D2" s="161"/>
      <c r="E2" s="161"/>
      <c r="F2" s="161"/>
      <c r="G2" s="161"/>
      <c r="H2" s="161"/>
      <c r="I2" s="161"/>
      <c r="J2" s="161"/>
      <c r="K2" s="166" t="s">
        <v>6603</v>
      </c>
      <c r="L2" s="161"/>
      <c r="M2" s="161"/>
      <c r="N2" s="161"/>
      <c r="O2" s="161"/>
      <c r="P2" s="161"/>
      <c r="Q2" s="161"/>
      <c r="R2" s="165" t="s">
        <v>6604</v>
      </c>
      <c r="S2" s="161"/>
      <c r="T2" s="161"/>
      <c r="U2" s="161"/>
      <c r="V2" s="161"/>
      <c r="W2" s="161"/>
      <c r="X2" s="161"/>
      <c r="Y2" s="161"/>
      <c r="Z2" s="161"/>
      <c r="AA2" s="161"/>
      <c r="AB2" s="161"/>
      <c r="AD2" s="167"/>
    </row>
    <row r="3" spans="1:30">
      <c r="A3" s="161"/>
      <c r="B3" s="168" t="s">
        <v>6605</v>
      </c>
      <c r="C3" s="161"/>
      <c r="D3" s="161"/>
      <c r="E3" s="161"/>
      <c r="F3" s="161"/>
      <c r="G3" s="161"/>
      <c r="H3" s="161"/>
      <c r="I3" s="161"/>
      <c r="J3" s="161"/>
      <c r="K3" s="161"/>
      <c r="L3" s="161"/>
      <c r="M3" s="161"/>
      <c r="N3" s="161"/>
      <c r="O3" s="161"/>
      <c r="P3" s="161"/>
      <c r="Q3" s="161"/>
      <c r="R3" s="169" t="s">
        <v>6606</v>
      </c>
      <c r="S3" s="161"/>
      <c r="T3" s="161"/>
      <c r="U3" s="161"/>
      <c r="V3" s="161"/>
      <c r="W3" s="161"/>
      <c r="X3" s="161"/>
      <c r="Y3" s="161"/>
      <c r="Z3" s="161"/>
      <c r="AA3" s="161"/>
      <c r="AB3" s="161"/>
      <c r="AD3" s="167"/>
    </row>
    <row r="4" spans="1:30" ht="23.25">
      <c r="A4" s="161"/>
      <c r="B4" s="168"/>
      <c r="C4" s="161"/>
      <c r="D4" s="161"/>
      <c r="E4" s="161"/>
      <c r="F4" s="161"/>
      <c r="G4" s="161"/>
      <c r="H4" s="161"/>
      <c r="I4" s="161"/>
      <c r="J4" s="161"/>
      <c r="K4" s="170" t="s">
        <v>6607</v>
      </c>
      <c r="L4" s="161"/>
      <c r="M4" s="161"/>
      <c r="N4" s="161"/>
      <c r="O4" s="161"/>
      <c r="P4" s="161"/>
      <c r="Q4" s="161"/>
      <c r="R4" s="169" t="s">
        <v>6608</v>
      </c>
      <c r="S4" s="161"/>
      <c r="T4" s="161"/>
      <c r="U4" s="161"/>
      <c r="V4" s="161"/>
      <c r="W4" s="161"/>
      <c r="X4" s="161"/>
      <c r="Y4" s="161"/>
      <c r="Z4" s="161"/>
      <c r="AA4" s="161"/>
      <c r="AB4" s="161"/>
      <c r="AD4" s="167"/>
    </row>
    <row r="5" spans="1:30" ht="26.25">
      <c r="A5" s="161"/>
      <c r="B5" s="171" t="s">
        <v>6609</v>
      </c>
      <c r="C5" s="161"/>
      <c r="D5" s="161"/>
      <c r="E5" s="161"/>
      <c r="F5" s="161"/>
      <c r="G5" s="161"/>
      <c r="H5" s="161"/>
      <c r="I5" s="161"/>
      <c r="J5" s="161"/>
      <c r="K5" s="172" t="s">
        <v>6610</v>
      </c>
      <c r="L5" s="173" t="s">
        <v>6611</v>
      </c>
      <c r="M5" s="161"/>
      <c r="N5" s="161"/>
      <c r="O5" s="161"/>
      <c r="P5" s="161"/>
      <c r="Q5" s="161"/>
      <c r="R5" s="161"/>
      <c r="S5" s="161"/>
      <c r="T5" s="161"/>
      <c r="U5" s="161"/>
      <c r="V5" s="161"/>
      <c r="W5" s="161"/>
      <c r="X5" s="161"/>
      <c r="Y5" s="161"/>
      <c r="Z5" s="161"/>
      <c r="AA5" s="161"/>
      <c r="AB5" s="161"/>
      <c r="AD5" s="406" t="s">
        <v>2604</v>
      </c>
    </row>
    <row r="6" spans="1:30" ht="18.75">
      <c r="A6" s="161"/>
      <c r="B6" s="168" t="s">
        <v>6612</v>
      </c>
      <c r="C6" s="161"/>
      <c r="D6" s="161"/>
      <c r="E6" s="161"/>
      <c r="F6" s="161"/>
      <c r="G6" s="161"/>
      <c r="H6" s="161"/>
      <c r="I6" s="161"/>
      <c r="J6" s="161"/>
      <c r="K6" s="174" t="s">
        <v>6613</v>
      </c>
      <c r="L6" s="161"/>
      <c r="M6" s="161"/>
      <c r="N6" s="161"/>
      <c r="O6" s="161"/>
      <c r="P6" s="161"/>
      <c r="Q6" s="161"/>
      <c r="R6" s="166" t="s">
        <v>6614</v>
      </c>
      <c r="S6" s="161"/>
      <c r="T6" s="161"/>
      <c r="U6" s="161"/>
      <c r="V6" s="161"/>
      <c r="W6" s="161"/>
      <c r="X6" s="161"/>
      <c r="Y6" s="161"/>
      <c r="Z6" s="161"/>
      <c r="AA6" s="161"/>
      <c r="AB6" s="161"/>
      <c r="AD6" s="406"/>
    </row>
    <row r="7" spans="1:30">
      <c r="A7" s="161"/>
      <c r="B7" s="168"/>
      <c r="C7" s="161"/>
      <c r="D7" s="161"/>
      <c r="E7" s="161"/>
      <c r="F7" s="161"/>
      <c r="G7" s="161"/>
      <c r="H7" s="161"/>
      <c r="I7" s="161"/>
      <c r="J7" s="161"/>
      <c r="K7" s="175" t="s">
        <v>6615</v>
      </c>
      <c r="L7" s="161"/>
      <c r="M7" s="161"/>
      <c r="N7" s="161"/>
      <c r="O7" s="161"/>
      <c r="P7" s="161"/>
      <c r="Q7" s="161"/>
      <c r="R7" s="169" t="s">
        <v>6616</v>
      </c>
      <c r="S7" s="161"/>
      <c r="T7" s="161"/>
      <c r="U7" s="161"/>
      <c r="V7" s="161"/>
      <c r="W7" s="161"/>
      <c r="X7" s="161"/>
      <c r="Y7" s="161"/>
      <c r="Z7" s="161"/>
      <c r="AA7" s="161"/>
      <c r="AB7" s="161"/>
      <c r="AD7" s="406"/>
    </row>
    <row r="8" spans="1:30">
      <c r="A8" s="161"/>
      <c r="B8" s="169" t="s">
        <v>6617</v>
      </c>
      <c r="C8" s="161"/>
      <c r="D8" s="161"/>
      <c r="E8" s="161"/>
      <c r="F8" s="161"/>
      <c r="G8" s="161"/>
      <c r="H8" s="161"/>
      <c r="I8" s="161"/>
      <c r="J8" s="161"/>
      <c r="K8" s="176" t="s">
        <v>6618</v>
      </c>
      <c r="L8" s="161"/>
      <c r="M8" s="161"/>
      <c r="N8" s="161"/>
      <c r="O8" s="161"/>
      <c r="P8" s="161"/>
      <c r="Q8" s="161"/>
      <c r="R8" s="161"/>
      <c r="S8" s="161"/>
      <c r="T8" s="161"/>
      <c r="U8" s="161"/>
      <c r="V8" s="161"/>
      <c r="W8" s="161"/>
      <c r="X8" s="161"/>
      <c r="Y8" s="161"/>
      <c r="Z8" s="161"/>
      <c r="AA8" s="161"/>
      <c r="AB8" s="161"/>
      <c r="AD8" s="406"/>
    </row>
    <row r="9" spans="1:30" ht="18">
      <c r="A9" s="161"/>
      <c r="B9" s="169" t="s">
        <v>6619</v>
      </c>
      <c r="C9" s="161"/>
      <c r="D9" s="161"/>
      <c r="E9" s="161"/>
      <c r="F9" s="161"/>
      <c r="G9" s="161"/>
      <c r="H9" s="161"/>
      <c r="I9" s="161"/>
      <c r="J9" s="161"/>
      <c r="K9" s="161"/>
      <c r="L9" s="161"/>
      <c r="M9" s="161"/>
      <c r="N9" s="161"/>
      <c r="O9" s="161"/>
      <c r="P9" s="161"/>
      <c r="Q9" s="161"/>
      <c r="R9" s="177" t="s">
        <v>6620</v>
      </c>
      <c r="S9" s="161"/>
      <c r="T9" s="161"/>
      <c r="U9" s="161"/>
      <c r="V9" s="161"/>
      <c r="W9" s="161"/>
      <c r="X9" s="161"/>
      <c r="Y9" s="161"/>
      <c r="Z9" s="161"/>
      <c r="AA9" s="161"/>
      <c r="AB9" s="161"/>
      <c r="AD9" s="178" t="s">
        <v>6621</v>
      </c>
    </row>
    <row r="10" spans="1:30">
      <c r="A10" s="161"/>
      <c r="B10" s="169" t="s">
        <v>6622</v>
      </c>
      <c r="C10" s="161"/>
      <c r="D10" s="161"/>
      <c r="E10" s="161"/>
      <c r="F10" s="161"/>
      <c r="G10" s="161"/>
      <c r="H10" s="161"/>
      <c r="I10" s="161"/>
      <c r="J10" s="161"/>
      <c r="K10" s="161"/>
      <c r="L10" s="161"/>
      <c r="M10" s="161"/>
      <c r="N10" s="161"/>
      <c r="O10" s="161"/>
      <c r="P10" s="161"/>
      <c r="Q10" s="161"/>
      <c r="R10" s="179" t="s">
        <v>6623</v>
      </c>
      <c r="S10" s="161"/>
      <c r="T10" s="161"/>
      <c r="U10" s="161"/>
      <c r="V10" s="161"/>
      <c r="W10" s="161"/>
      <c r="X10" s="161"/>
      <c r="Y10" s="161"/>
      <c r="Z10" s="161"/>
      <c r="AA10" s="161"/>
      <c r="AB10" s="161"/>
      <c r="AD10" s="180" t="s">
        <v>6624</v>
      </c>
    </row>
    <row r="11" spans="1:30">
      <c r="A11" s="161"/>
      <c r="B11" s="169" t="s">
        <v>6625</v>
      </c>
      <c r="C11" s="161"/>
      <c r="D11" s="161"/>
      <c r="E11" s="161"/>
      <c r="F11" s="161"/>
      <c r="G11" s="161"/>
      <c r="H11" s="161"/>
      <c r="I11" s="161"/>
      <c r="J11" s="161"/>
      <c r="K11" s="161"/>
      <c r="L11" s="161"/>
      <c r="M11" s="161"/>
      <c r="N11" s="161"/>
      <c r="O11" s="161"/>
      <c r="P11" s="161"/>
      <c r="Q11" s="161"/>
      <c r="R11" s="179" t="s">
        <v>6626</v>
      </c>
      <c r="S11" s="161"/>
      <c r="T11" s="161"/>
      <c r="U11" s="161"/>
      <c r="V11" s="161"/>
      <c r="W11" s="161"/>
      <c r="X11" s="161"/>
      <c r="Y11" s="161"/>
      <c r="Z11" s="161"/>
      <c r="AA11" s="161"/>
      <c r="AB11" s="161"/>
    </row>
    <row r="12" spans="1:30">
      <c r="A12" s="161"/>
      <c r="B12" s="169" t="s">
        <v>6627</v>
      </c>
      <c r="C12" s="161"/>
      <c r="D12" s="161"/>
      <c r="E12" s="161"/>
      <c r="F12" s="161"/>
      <c r="G12" s="161"/>
      <c r="H12" s="161"/>
      <c r="I12" s="161"/>
      <c r="J12" s="161"/>
      <c r="K12" s="161"/>
      <c r="L12" s="182"/>
      <c r="M12" s="161"/>
      <c r="N12" s="161"/>
      <c r="O12" s="161"/>
      <c r="P12" s="161"/>
      <c r="Q12" s="161"/>
      <c r="R12" s="183" t="s">
        <v>6628</v>
      </c>
      <c r="S12" s="161"/>
      <c r="T12" s="161"/>
      <c r="U12" s="161"/>
      <c r="V12" s="161"/>
      <c r="W12" s="161"/>
      <c r="X12" s="161"/>
      <c r="Y12" s="161"/>
      <c r="Z12" s="161"/>
      <c r="AA12" s="161"/>
      <c r="AB12" s="161"/>
      <c r="AD12" s="181" t="s">
        <v>6629</v>
      </c>
    </row>
    <row r="13" spans="1:30">
      <c r="A13" s="161"/>
      <c r="B13" s="169"/>
      <c r="C13" s="161"/>
      <c r="D13" s="161"/>
      <c r="E13" s="161"/>
      <c r="F13" s="161"/>
      <c r="G13" s="161"/>
      <c r="H13" s="161"/>
      <c r="I13" s="161"/>
      <c r="J13" s="161"/>
      <c r="K13" s="161"/>
      <c r="L13" s="161"/>
      <c r="M13" s="161"/>
      <c r="N13" s="161"/>
      <c r="O13" s="161"/>
      <c r="P13" s="161"/>
      <c r="Q13" s="161"/>
      <c r="R13" s="184" t="s">
        <v>6630</v>
      </c>
      <c r="S13" s="161"/>
      <c r="T13" s="161"/>
      <c r="U13" s="161"/>
      <c r="V13" s="161"/>
      <c r="W13" s="161"/>
      <c r="X13" s="161"/>
      <c r="Y13" s="161"/>
      <c r="Z13" s="161"/>
      <c r="AA13" s="161"/>
      <c r="AB13" s="161"/>
    </row>
    <row r="14" spans="1:30">
      <c r="A14" s="161"/>
      <c r="B14" s="169" t="s">
        <v>6631</v>
      </c>
      <c r="C14" s="161"/>
      <c r="D14" s="161"/>
      <c r="E14" s="161"/>
      <c r="F14" s="161"/>
      <c r="G14" s="161"/>
      <c r="H14" s="161"/>
      <c r="I14" s="161"/>
      <c r="J14" s="161"/>
      <c r="K14" s="161"/>
      <c r="L14" s="161"/>
      <c r="M14" s="161"/>
      <c r="N14" s="161"/>
      <c r="O14" s="161"/>
      <c r="P14" s="161"/>
      <c r="Q14" s="161"/>
      <c r="R14" s="184" t="s">
        <v>6632</v>
      </c>
      <c r="S14" s="161"/>
      <c r="T14" s="161"/>
      <c r="U14" s="161"/>
      <c r="V14" s="161"/>
      <c r="W14" s="161"/>
      <c r="X14" s="161"/>
      <c r="Y14" s="161"/>
      <c r="Z14" s="161"/>
      <c r="AA14" s="161"/>
      <c r="AB14" s="161"/>
      <c r="AD14" s="181" t="s">
        <v>239</v>
      </c>
    </row>
    <row r="15" spans="1:30">
      <c r="A15" s="161"/>
      <c r="B15" s="169" t="s">
        <v>6633</v>
      </c>
      <c r="C15" s="161"/>
      <c r="D15" s="161"/>
      <c r="E15" s="161"/>
      <c r="F15" s="161"/>
      <c r="G15" s="161"/>
      <c r="H15" s="161"/>
      <c r="I15" s="161"/>
      <c r="J15" s="161"/>
      <c r="K15" s="161"/>
      <c r="L15" s="161"/>
      <c r="M15" s="161"/>
      <c r="N15" s="161"/>
      <c r="O15" s="161"/>
      <c r="P15" s="161"/>
      <c r="Q15" s="161"/>
      <c r="R15" s="184" t="s">
        <v>6634</v>
      </c>
      <c r="S15" s="161"/>
      <c r="T15" s="161"/>
      <c r="U15" s="161"/>
      <c r="V15" s="161"/>
      <c r="W15" s="161"/>
      <c r="X15" s="161"/>
      <c r="Y15" s="161"/>
      <c r="Z15" s="161"/>
      <c r="AA15" s="161"/>
      <c r="AB15" s="161"/>
      <c r="AD15" s="181" t="s">
        <v>6635</v>
      </c>
    </row>
    <row r="16" spans="1:30">
      <c r="A16" s="161"/>
      <c r="B16" s="169" t="s">
        <v>6636</v>
      </c>
      <c r="C16" s="161"/>
      <c r="D16" s="161"/>
      <c r="E16" s="161"/>
      <c r="F16" s="161"/>
      <c r="G16" s="161"/>
      <c r="H16" s="161"/>
      <c r="I16" s="161"/>
      <c r="J16" s="161"/>
      <c r="K16" s="161"/>
      <c r="L16" s="161"/>
      <c r="M16" s="161"/>
      <c r="N16" s="161"/>
      <c r="O16" s="161"/>
      <c r="P16" s="161"/>
      <c r="Q16" s="161"/>
      <c r="R16" s="184" t="s">
        <v>6637</v>
      </c>
      <c r="S16" s="161"/>
      <c r="T16" s="161"/>
      <c r="U16" s="161"/>
      <c r="V16" s="161"/>
      <c r="W16" s="161"/>
      <c r="X16" s="161"/>
      <c r="Y16" s="161"/>
      <c r="Z16" s="161"/>
      <c r="AA16" s="161"/>
      <c r="AB16" s="161"/>
      <c r="AD16" s="181" t="s">
        <v>6638</v>
      </c>
    </row>
    <row r="17" spans="1:30">
      <c r="A17" s="161"/>
      <c r="B17" s="169" t="s">
        <v>6639</v>
      </c>
      <c r="C17" s="161"/>
      <c r="D17" s="161"/>
      <c r="E17" s="161"/>
      <c r="F17" s="161"/>
      <c r="G17" s="161"/>
      <c r="H17" s="161"/>
      <c r="I17" s="161"/>
      <c r="J17" s="161"/>
      <c r="K17" s="161"/>
      <c r="L17" s="161"/>
      <c r="M17" s="161"/>
      <c r="N17" s="161"/>
      <c r="O17" s="161"/>
      <c r="P17" s="161"/>
      <c r="Q17" s="161"/>
      <c r="R17" s="169" t="s">
        <v>6640</v>
      </c>
      <c r="S17" s="161"/>
      <c r="T17" s="161"/>
      <c r="U17" s="161"/>
      <c r="V17" s="161"/>
      <c r="W17" s="161"/>
      <c r="X17" s="161"/>
      <c r="Y17" s="161"/>
      <c r="Z17" s="161"/>
      <c r="AA17" s="161"/>
      <c r="AB17" s="161"/>
      <c r="AD17" s="181" t="s">
        <v>6641</v>
      </c>
    </row>
    <row r="18" spans="1:30">
      <c r="A18" s="161"/>
      <c r="B18" s="169" t="s">
        <v>6642</v>
      </c>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D18" s="181" t="s">
        <v>6643</v>
      </c>
    </row>
    <row r="19" spans="1:30">
      <c r="A19" s="161"/>
      <c r="B19" s="168" t="s">
        <v>6644</v>
      </c>
      <c r="C19" s="161"/>
      <c r="D19" s="161"/>
      <c r="E19" s="161"/>
      <c r="F19" s="161"/>
      <c r="G19" s="161"/>
      <c r="H19" s="161"/>
      <c r="I19" s="161"/>
      <c r="J19" s="161"/>
      <c r="K19" s="161"/>
      <c r="L19" s="161"/>
      <c r="M19" s="161"/>
      <c r="N19" s="161"/>
      <c r="O19" s="161"/>
      <c r="P19" s="161"/>
      <c r="Q19" s="161"/>
      <c r="R19" s="185"/>
      <c r="S19" s="161"/>
      <c r="T19" s="161"/>
      <c r="U19" s="161"/>
      <c r="V19" s="161"/>
      <c r="W19" s="161"/>
      <c r="X19" s="161"/>
      <c r="Y19" s="161"/>
      <c r="Z19" s="161"/>
      <c r="AA19" s="161"/>
      <c r="AB19" s="161"/>
      <c r="AD19" s="181" t="s">
        <v>6645</v>
      </c>
    </row>
    <row r="20" spans="1:30" ht="18.75">
      <c r="A20" s="161"/>
      <c r="B20" s="161"/>
      <c r="C20" s="161"/>
      <c r="D20" s="161"/>
      <c r="E20" s="161"/>
      <c r="F20" s="161"/>
      <c r="G20" s="161"/>
      <c r="H20" s="161"/>
      <c r="I20" s="161"/>
      <c r="J20" s="161"/>
      <c r="K20" s="161"/>
      <c r="L20" s="161"/>
      <c r="M20" s="161"/>
      <c r="N20" s="161"/>
      <c r="O20" s="161"/>
      <c r="P20" s="161"/>
      <c r="Q20" s="161"/>
      <c r="R20" s="166" t="s">
        <v>6646</v>
      </c>
      <c r="S20" s="161"/>
      <c r="T20" s="161"/>
      <c r="U20" s="161"/>
      <c r="V20" s="161"/>
      <c r="W20" s="161"/>
      <c r="X20" s="161"/>
      <c r="Y20" s="161"/>
      <c r="Z20" s="161"/>
      <c r="AA20" s="161"/>
      <c r="AB20" s="161"/>
      <c r="AD20" s="181" t="s">
        <v>6647</v>
      </c>
    </row>
    <row r="21" spans="1:30">
      <c r="A21" s="161"/>
      <c r="B21" s="168" t="s">
        <v>6648</v>
      </c>
      <c r="C21" s="161"/>
      <c r="D21" s="161"/>
      <c r="E21" s="161"/>
      <c r="F21" s="161"/>
      <c r="G21" s="161"/>
      <c r="H21" s="161"/>
      <c r="I21" s="161"/>
      <c r="J21" s="161"/>
      <c r="K21" s="161"/>
      <c r="L21" s="161"/>
      <c r="M21" s="161"/>
      <c r="N21" s="161"/>
      <c r="O21" s="161"/>
      <c r="P21" s="161"/>
      <c r="Q21" s="161"/>
      <c r="R21" s="169" t="s">
        <v>6649</v>
      </c>
      <c r="S21" s="161"/>
      <c r="T21" s="161"/>
      <c r="U21" s="161"/>
      <c r="V21" s="161"/>
      <c r="W21" s="161"/>
      <c r="X21" s="161"/>
      <c r="Y21" s="161"/>
      <c r="Z21" s="161"/>
      <c r="AA21" s="161"/>
      <c r="AB21" s="161"/>
      <c r="AD21" s="181" t="s">
        <v>6650</v>
      </c>
    </row>
    <row r="22" spans="1:30" ht="18">
      <c r="A22" s="161"/>
      <c r="B22" s="161"/>
      <c r="C22" s="161"/>
      <c r="D22" s="161"/>
      <c r="E22" s="161"/>
      <c r="F22" s="161"/>
      <c r="G22" s="161"/>
      <c r="H22" s="161"/>
      <c r="I22" s="161"/>
      <c r="J22" s="161"/>
      <c r="K22" s="161"/>
      <c r="L22" s="161"/>
      <c r="M22" s="161"/>
      <c r="N22" s="161"/>
      <c r="O22" s="161"/>
      <c r="P22" s="161"/>
      <c r="Q22" s="161"/>
      <c r="R22" s="177" t="s">
        <v>6651</v>
      </c>
      <c r="S22" s="161"/>
      <c r="T22" s="161"/>
      <c r="U22" s="161"/>
      <c r="V22" s="161"/>
      <c r="W22" s="161"/>
      <c r="X22" s="161"/>
      <c r="Y22" s="161"/>
      <c r="Z22" s="161"/>
      <c r="AA22" s="161"/>
      <c r="AB22" s="161"/>
      <c r="AD22" s="181" t="s">
        <v>6652</v>
      </c>
    </row>
    <row r="23" spans="1:30">
      <c r="A23" s="161"/>
      <c r="B23" s="169" t="s">
        <v>6653</v>
      </c>
      <c r="C23" s="161"/>
      <c r="D23" s="161"/>
      <c r="E23" s="161"/>
      <c r="F23" s="161"/>
      <c r="G23" s="161"/>
      <c r="H23" s="161"/>
      <c r="I23" s="161"/>
      <c r="J23" s="161"/>
      <c r="K23" s="161"/>
      <c r="L23" s="161"/>
      <c r="M23" s="161"/>
      <c r="N23" s="161"/>
      <c r="O23" s="161"/>
      <c r="P23" s="161"/>
      <c r="Q23" s="161"/>
      <c r="R23" s="183" t="s">
        <v>6654</v>
      </c>
      <c r="S23" s="161"/>
      <c r="T23" s="161"/>
      <c r="U23" s="161"/>
      <c r="V23" s="161"/>
      <c r="W23" s="161"/>
      <c r="X23" s="161"/>
      <c r="Y23" s="161"/>
      <c r="Z23" s="161"/>
      <c r="AA23" s="161"/>
      <c r="AB23" s="161"/>
      <c r="AD23" s="181" t="s">
        <v>6655</v>
      </c>
    </row>
    <row r="24" spans="1:30">
      <c r="A24" s="161"/>
      <c r="B24" s="161"/>
      <c r="C24" s="161"/>
      <c r="D24" s="161"/>
      <c r="E24" s="161"/>
      <c r="F24" s="161"/>
      <c r="G24" s="161"/>
      <c r="H24" s="161"/>
      <c r="I24" s="161"/>
      <c r="J24" s="161"/>
      <c r="K24" s="161"/>
      <c r="L24" s="161"/>
      <c r="M24" s="161"/>
      <c r="N24" s="161"/>
      <c r="O24" s="161"/>
      <c r="P24" s="161"/>
      <c r="Q24" s="161"/>
      <c r="R24" s="169" t="s">
        <v>6656</v>
      </c>
      <c r="S24" s="161"/>
      <c r="T24" s="161"/>
      <c r="U24" s="161"/>
      <c r="V24" s="161"/>
      <c r="W24" s="161"/>
      <c r="X24" s="161"/>
      <c r="Y24" s="161"/>
      <c r="Z24" s="161"/>
      <c r="AA24" s="161"/>
      <c r="AB24" s="161"/>
      <c r="AD24" s="181" t="s">
        <v>6657</v>
      </c>
    </row>
    <row r="25" spans="1:30">
      <c r="A25" s="161"/>
      <c r="B25" s="168" t="s">
        <v>6658</v>
      </c>
      <c r="C25" s="161"/>
      <c r="D25" s="161"/>
      <c r="E25" s="161"/>
      <c r="F25" s="161"/>
      <c r="G25" s="161"/>
      <c r="H25" s="161"/>
      <c r="I25" s="161"/>
      <c r="J25" s="161"/>
      <c r="K25" s="161" t="s">
        <v>6599</v>
      </c>
      <c r="L25" s="161"/>
      <c r="M25" s="161"/>
      <c r="N25" s="161"/>
      <c r="O25" s="161"/>
      <c r="P25" s="161"/>
      <c r="Q25" s="161"/>
      <c r="R25" s="161"/>
      <c r="S25" s="161"/>
      <c r="T25" s="161"/>
      <c r="U25" s="161"/>
      <c r="V25" s="161"/>
      <c r="W25" s="161"/>
      <c r="X25" s="161"/>
      <c r="Y25" s="161"/>
      <c r="Z25" s="161"/>
      <c r="AA25" s="161"/>
      <c r="AB25" s="161"/>
      <c r="AD25" s="181" t="s">
        <v>6659</v>
      </c>
    </row>
    <row r="26" spans="1:30" ht="18">
      <c r="A26" s="161"/>
      <c r="B26" s="161"/>
      <c r="C26" s="161"/>
      <c r="D26" s="161"/>
      <c r="E26" s="161"/>
      <c r="F26" s="161"/>
      <c r="G26" s="161"/>
      <c r="H26" s="161"/>
      <c r="I26" s="161"/>
      <c r="J26" s="161"/>
      <c r="K26" s="161"/>
      <c r="L26" s="161"/>
      <c r="M26" s="161"/>
      <c r="N26" s="161"/>
      <c r="O26" s="161"/>
      <c r="P26" s="161"/>
      <c r="Q26" s="161"/>
      <c r="R26" s="177" t="s">
        <v>6660</v>
      </c>
      <c r="S26" s="161"/>
      <c r="T26" s="161"/>
      <c r="U26" s="161"/>
      <c r="V26" s="161"/>
      <c r="W26" s="161"/>
      <c r="X26" s="161"/>
      <c r="Y26" s="161"/>
      <c r="Z26" s="161"/>
      <c r="AA26" s="161"/>
      <c r="AB26" s="161"/>
      <c r="AD26" s="181" t="s">
        <v>6661</v>
      </c>
    </row>
    <row r="27" spans="1:30">
      <c r="A27" s="161"/>
      <c r="B27" s="169" t="s">
        <v>6662</v>
      </c>
      <c r="C27" s="161"/>
      <c r="D27" s="161"/>
      <c r="E27" s="161"/>
      <c r="F27" s="161"/>
      <c r="G27" s="161"/>
      <c r="H27" s="161"/>
      <c r="I27" s="161"/>
      <c r="J27" s="161"/>
      <c r="K27" s="161"/>
      <c r="L27" s="161"/>
      <c r="M27" s="161"/>
      <c r="N27" s="161"/>
      <c r="O27" s="161"/>
      <c r="P27" s="161"/>
      <c r="Q27" s="161"/>
      <c r="R27" s="169" t="s">
        <v>6663</v>
      </c>
      <c r="S27" s="161"/>
      <c r="T27" s="161"/>
      <c r="U27" s="161"/>
      <c r="V27" s="161"/>
      <c r="W27" s="161"/>
      <c r="X27" s="161"/>
      <c r="Y27" s="161"/>
      <c r="Z27" s="161"/>
      <c r="AA27" s="161"/>
      <c r="AB27" s="161"/>
      <c r="AD27" s="181" t="s">
        <v>6664</v>
      </c>
    </row>
    <row r="28" spans="1:30">
      <c r="A28" s="161"/>
      <c r="B28" s="161"/>
      <c r="C28" s="161"/>
      <c r="D28" s="161"/>
      <c r="E28" s="161"/>
      <c r="F28" s="161"/>
      <c r="G28" s="161"/>
      <c r="H28" s="161"/>
      <c r="I28" s="161"/>
      <c r="J28" s="161"/>
      <c r="K28" s="161"/>
      <c r="L28" s="161"/>
      <c r="M28" s="161"/>
      <c r="N28" s="161"/>
      <c r="O28" s="161"/>
      <c r="P28" s="161"/>
      <c r="Q28" s="161"/>
      <c r="R28" s="169" t="s">
        <v>6665</v>
      </c>
      <c r="S28" s="161"/>
      <c r="T28" s="161"/>
      <c r="U28" s="161"/>
      <c r="V28" s="161"/>
      <c r="W28" s="161"/>
      <c r="X28" s="161"/>
      <c r="Y28" s="161"/>
      <c r="Z28" s="161"/>
      <c r="AA28" s="161"/>
      <c r="AB28" s="161"/>
      <c r="AD28" s="181" t="s">
        <v>6666</v>
      </c>
    </row>
    <row r="29" spans="1:30" ht="23.25">
      <c r="A29" s="161"/>
      <c r="B29" s="165" t="s">
        <v>6667</v>
      </c>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row>
    <row r="30" spans="1:30" ht="18.75">
      <c r="A30" s="161"/>
      <c r="B30" s="169" t="s">
        <v>6668</v>
      </c>
      <c r="C30" s="161"/>
      <c r="D30" s="161"/>
      <c r="E30" s="161"/>
      <c r="F30" s="161"/>
      <c r="G30" s="161"/>
      <c r="H30" s="161"/>
      <c r="I30" s="161"/>
      <c r="J30" s="161"/>
      <c r="K30" s="161"/>
      <c r="L30" s="161"/>
      <c r="M30" s="161"/>
      <c r="N30" s="161"/>
      <c r="O30" s="161"/>
      <c r="P30" s="161"/>
      <c r="Q30" s="161"/>
      <c r="R30" s="166" t="s">
        <v>6669</v>
      </c>
      <c r="S30" s="161"/>
      <c r="T30" s="161"/>
      <c r="U30" s="161"/>
      <c r="V30" s="161"/>
      <c r="W30" s="161"/>
      <c r="X30" s="161"/>
      <c r="Y30" s="161"/>
      <c r="Z30" s="161"/>
      <c r="AA30" s="161"/>
      <c r="AB30" s="161"/>
      <c r="AD30" s="181" t="s">
        <v>6670</v>
      </c>
    </row>
    <row r="31" spans="1:30">
      <c r="A31" s="161"/>
      <c r="B31" s="161"/>
      <c r="C31" s="161"/>
      <c r="D31" s="161"/>
      <c r="E31" s="161"/>
      <c r="F31" s="161"/>
      <c r="G31" s="161"/>
      <c r="H31" s="161"/>
      <c r="I31" s="161"/>
      <c r="J31" s="161"/>
      <c r="K31" s="161"/>
      <c r="L31" s="161"/>
      <c r="M31" s="161"/>
      <c r="N31" s="161"/>
      <c r="O31" s="161"/>
      <c r="P31" s="161"/>
      <c r="Q31" s="161"/>
      <c r="R31" s="169" t="s">
        <v>6671</v>
      </c>
      <c r="S31" s="161"/>
      <c r="T31" s="161"/>
      <c r="U31" s="161"/>
      <c r="V31" s="161"/>
      <c r="W31" s="161"/>
      <c r="X31" s="161"/>
      <c r="Y31" s="161"/>
      <c r="Z31" s="161"/>
      <c r="AA31" s="161"/>
      <c r="AB31" s="161"/>
      <c r="AD31" s="181" t="s">
        <v>6672</v>
      </c>
    </row>
    <row r="32" spans="1:30" ht="18">
      <c r="A32" s="161"/>
      <c r="B32" s="177" t="s">
        <v>6673</v>
      </c>
      <c r="C32" s="161"/>
      <c r="D32" s="161"/>
      <c r="E32" s="161"/>
      <c r="F32" s="161"/>
      <c r="G32" s="161"/>
      <c r="H32" s="161"/>
      <c r="I32" s="161"/>
      <c r="J32" s="161"/>
      <c r="K32" s="161"/>
      <c r="L32" s="161"/>
      <c r="M32" s="161"/>
      <c r="N32" s="161"/>
      <c r="O32" s="161"/>
      <c r="P32" s="161"/>
      <c r="Q32" s="161"/>
      <c r="R32" s="184" t="s">
        <v>6674</v>
      </c>
      <c r="S32" s="161"/>
      <c r="T32" s="161"/>
      <c r="U32" s="161"/>
      <c r="V32" s="161"/>
      <c r="W32" s="161"/>
      <c r="X32" s="161"/>
      <c r="Y32" s="161"/>
      <c r="Z32" s="161"/>
      <c r="AA32" s="161"/>
      <c r="AB32" s="161"/>
      <c r="AD32" s="181" t="s">
        <v>6675</v>
      </c>
    </row>
    <row r="33" spans="1:30">
      <c r="A33" s="161"/>
      <c r="B33" s="169" t="s">
        <v>6676</v>
      </c>
      <c r="C33" s="161"/>
      <c r="D33" s="161"/>
      <c r="E33" s="161"/>
      <c r="F33" s="161"/>
      <c r="G33" s="161"/>
      <c r="H33" s="161"/>
      <c r="I33" s="161"/>
      <c r="J33" s="161"/>
      <c r="K33" s="161"/>
      <c r="L33" s="161"/>
      <c r="M33" s="161"/>
      <c r="N33" s="161"/>
      <c r="O33" s="161"/>
      <c r="P33" s="161"/>
      <c r="Q33" s="161"/>
      <c r="R33" s="184"/>
      <c r="S33" s="161"/>
      <c r="T33" s="161"/>
      <c r="U33" s="161"/>
      <c r="V33" s="161"/>
      <c r="W33" s="161"/>
      <c r="X33" s="161"/>
      <c r="Y33" s="161"/>
      <c r="Z33" s="161"/>
      <c r="AA33" s="161"/>
      <c r="AB33" s="161"/>
      <c r="AD33" s="181" t="s">
        <v>6677</v>
      </c>
    </row>
    <row r="34" spans="1:30">
      <c r="A34" s="161"/>
      <c r="B34" s="169" t="s">
        <v>6678</v>
      </c>
      <c r="C34" s="161"/>
      <c r="D34" s="161"/>
      <c r="E34" s="161"/>
      <c r="F34" s="161"/>
      <c r="G34" s="161"/>
      <c r="H34" s="161"/>
      <c r="I34" s="161"/>
      <c r="J34" s="161"/>
      <c r="K34" s="161"/>
      <c r="L34" s="161"/>
      <c r="M34" s="161"/>
      <c r="N34" s="161"/>
      <c r="O34" s="161"/>
      <c r="P34" s="161"/>
      <c r="Q34" s="161"/>
      <c r="R34" s="179" t="s">
        <v>6679</v>
      </c>
      <c r="S34" s="161"/>
      <c r="T34" s="161"/>
      <c r="U34" s="161"/>
      <c r="V34" s="161"/>
      <c r="W34" s="161"/>
      <c r="X34" s="161"/>
      <c r="Y34" s="161"/>
      <c r="Z34" s="161"/>
      <c r="AA34" s="161"/>
      <c r="AB34" s="161"/>
      <c r="AD34" s="181" t="s">
        <v>6680</v>
      </c>
    </row>
    <row r="35" spans="1:30">
      <c r="A35" s="161"/>
      <c r="B35" s="169" t="s">
        <v>6681</v>
      </c>
      <c r="C35" s="161"/>
      <c r="D35" s="161"/>
      <c r="E35" s="161"/>
      <c r="F35" s="161"/>
      <c r="G35" s="161"/>
      <c r="H35" s="161"/>
      <c r="I35" s="161"/>
      <c r="J35" s="161"/>
      <c r="K35" s="161"/>
      <c r="L35" s="161"/>
      <c r="M35" s="161"/>
      <c r="N35" s="161"/>
      <c r="O35" s="161"/>
      <c r="P35" s="161"/>
      <c r="Q35" s="161"/>
      <c r="R35" s="184" t="s">
        <v>6682</v>
      </c>
      <c r="S35" s="161"/>
      <c r="T35" s="161"/>
      <c r="U35" s="161"/>
      <c r="V35" s="161"/>
      <c r="W35" s="161"/>
      <c r="X35" s="161"/>
      <c r="Y35" s="161"/>
      <c r="Z35" s="161"/>
      <c r="AA35" s="161"/>
      <c r="AB35" s="161"/>
      <c r="AD35" s="181" t="s">
        <v>6683</v>
      </c>
    </row>
    <row r="36" spans="1:30">
      <c r="A36" s="161"/>
      <c r="B36" s="169" t="s">
        <v>6684</v>
      </c>
      <c r="C36" s="161"/>
      <c r="D36" s="161"/>
      <c r="E36" s="161"/>
      <c r="F36" s="161"/>
      <c r="G36" s="161"/>
      <c r="H36" s="161"/>
      <c r="I36" s="161"/>
      <c r="J36" s="161"/>
      <c r="K36" s="161"/>
      <c r="L36" s="161"/>
      <c r="M36" s="161"/>
      <c r="N36" s="161"/>
      <c r="O36" s="161"/>
      <c r="P36" s="161"/>
      <c r="Q36" s="161"/>
      <c r="R36" s="179" t="s">
        <v>6685</v>
      </c>
      <c r="S36" s="161"/>
      <c r="T36" s="161"/>
      <c r="U36" s="161"/>
      <c r="V36" s="161"/>
      <c r="W36" s="161"/>
      <c r="X36" s="161"/>
      <c r="Y36" s="161"/>
      <c r="Z36" s="161"/>
      <c r="AA36" s="161"/>
      <c r="AB36" s="161"/>
      <c r="AD36" s="181" t="s">
        <v>6686</v>
      </c>
    </row>
    <row r="37" spans="1:30">
      <c r="A37" s="161"/>
      <c r="B37" s="161"/>
      <c r="C37" s="161"/>
      <c r="D37" s="161"/>
      <c r="E37" s="161"/>
      <c r="F37" s="161"/>
      <c r="G37" s="161"/>
      <c r="H37" s="161"/>
      <c r="I37" s="161"/>
      <c r="J37" s="161"/>
      <c r="K37" s="161"/>
      <c r="L37" s="161"/>
      <c r="M37" s="161"/>
      <c r="N37" s="161"/>
      <c r="O37" s="161"/>
      <c r="P37" s="161"/>
      <c r="Q37" s="161"/>
      <c r="R37" s="169" t="s">
        <v>6687</v>
      </c>
      <c r="S37" s="161"/>
      <c r="T37" s="161"/>
      <c r="U37" s="161"/>
      <c r="V37" s="161"/>
      <c r="W37" s="161"/>
      <c r="X37" s="161"/>
      <c r="Y37" s="161"/>
      <c r="Z37" s="161"/>
      <c r="AA37" s="161"/>
      <c r="AB37" s="161"/>
      <c r="AD37" s="181" t="s">
        <v>6688</v>
      </c>
    </row>
    <row r="38" spans="1:30" ht="18">
      <c r="A38" s="161"/>
      <c r="B38" s="177" t="s">
        <v>6689</v>
      </c>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D38" s="181" t="s">
        <v>6690</v>
      </c>
    </row>
    <row r="39" spans="1:30" ht="18.75">
      <c r="A39" s="161"/>
      <c r="B39" s="169" t="s">
        <v>6691</v>
      </c>
      <c r="C39" s="161"/>
      <c r="D39" s="161"/>
      <c r="E39" s="161"/>
      <c r="F39" s="161"/>
      <c r="G39" s="161"/>
      <c r="H39" s="161"/>
      <c r="I39" s="161"/>
      <c r="J39" s="161"/>
      <c r="K39" s="161"/>
      <c r="L39" s="161"/>
      <c r="M39" s="161"/>
      <c r="N39" s="161"/>
      <c r="O39" s="161"/>
      <c r="P39" s="161"/>
      <c r="Q39" s="161"/>
      <c r="R39" s="166" t="s">
        <v>6692</v>
      </c>
      <c r="S39" s="161"/>
      <c r="T39" s="161"/>
      <c r="U39" s="161"/>
      <c r="V39" s="161"/>
      <c r="W39" s="161"/>
      <c r="X39" s="161"/>
      <c r="Y39" s="161"/>
      <c r="Z39" s="161"/>
      <c r="AA39" s="161"/>
      <c r="AB39" s="161"/>
      <c r="AD39" s="181" t="s">
        <v>6693</v>
      </c>
    </row>
    <row r="40" spans="1:30">
      <c r="A40" s="161"/>
      <c r="B40" s="169" t="s">
        <v>6694</v>
      </c>
      <c r="C40" s="161"/>
      <c r="D40" s="161"/>
      <c r="E40" s="161"/>
      <c r="F40" s="161"/>
      <c r="G40" s="161"/>
      <c r="H40" s="161"/>
      <c r="I40" s="161"/>
      <c r="J40" s="161"/>
      <c r="K40" s="161"/>
      <c r="L40" s="161"/>
      <c r="M40" s="161"/>
      <c r="N40" s="161"/>
      <c r="O40" s="161"/>
      <c r="P40" s="161"/>
      <c r="Q40" s="161"/>
      <c r="R40" s="184" t="s">
        <v>6695</v>
      </c>
      <c r="S40" s="161"/>
      <c r="T40" s="161"/>
      <c r="U40" s="161"/>
      <c r="V40" s="161"/>
      <c r="W40" s="161"/>
      <c r="X40" s="161"/>
      <c r="Y40" s="161"/>
      <c r="Z40" s="161"/>
      <c r="AA40" s="161"/>
      <c r="AB40" s="161"/>
      <c r="AD40" s="181" t="s">
        <v>6696</v>
      </c>
    </row>
    <row r="41" spans="1:30">
      <c r="A41" s="161"/>
      <c r="B41" s="169" t="s">
        <v>6697</v>
      </c>
      <c r="C41" s="161"/>
      <c r="D41" s="161"/>
      <c r="E41" s="161"/>
      <c r="F41" s="161"/>
      <c r="G41" s="161"/>
      <c r="H41" s="161"/>
      <c r="I41" s="161"/>
      <c r="J41" s="161"/>
      <c r="K41" s="161"/>
      <c r="L41" s="161"/>
      <c r="M41" s="161"/>
      <c r="N41" s="161"/>
      <c r="O41" s="161"/>
      <c r="P41" s="161"/>
      <c r="Q41" s="161"/>
      <c r="R41" s="184" t="s">
        <v>6698</v>
      </c>
      <c r="S41" s="161"/>
      <c r="T41" s="161"/>
      <c r="U41" s="161"/>
      <c r="V41" s="161"/>
      <c r="W41" s="161"/>
      <c r="X41" s="161"/>
      <c r="Y41" s="161"/>
      <c r="Z41" s="161"/>
      <c r="AA41" s="161"/>
      <c r="AB41" s="161"/>
      <c r="AD41" s="181" t="s">
        <v>6699</v>
      </c>
    </row>
    <row r="42" spans="1:30">
      <c r="A42" s="161"/>
      <c r="B42" s="169" t="s">
        <v>6700</v>
      </c>
      <c r="C42" s="161"/>
      <c r="D42" s="161"/>
      <c r="E42" s="161"/>
      <c r="F42" s="161"/>
      <c r="G42" s="161"/>
      <c r="H42" s="161"/>
      <c r="I42" s="161"/>
      <c r="J42" s="161"/>
      <c r="K42" s="161"/>
      <c r="L42" s="161"/>
      <c r="M42" s="161"/>
      <c r="N42" s="161"/>
      <c r="O42" s="161"/>
      <c r="P42" s="161"/>
      <c r="Q42" s="161"/>
      <c r="R42" s="184" t="s">
        <v>6701</v>
      </c>
      <c r="S42" s="161"/>
      <c r="T42" s="161"/>
      <c r="U42" s="161"/>
      <c r="V42" s="161"/>
      <c r="W42" s="161"/>
      <c r="X42" s="161"/>
      <c r="Y42" s="161"/>
      <c r="Z42" s="161"/>
      <c r="AA42" s="161"/>
      <c r="AB42" s="161"/>
      <c r="AD42" s="181" t="s">
        <v>6702</v>
      </c>
    </row>
    <row r="43" spans="1:30">
      <c r="A43" s="161"/>
      <c r="B43" s="169" t="s">
        <v>6703</v>
      </c>
      <c r="C43" s="161"/>
      <c r="D43" s="161"/>
      <c r="E43" s="161"/>
      <c r="F43" s="161"/>
      <c r="G43" s="161"/>
      <c r="H43" s="161"/>
      <c r="I43" s="161"/>
      <c r="J43" s="161"/>
      <c r="K43" s="161"/>
      <c r="L43" s="161"/>
      <c r="M43" s="161"/>
      <c r="N43" s="161"/>
      <c r="O43" s="161"/>
      <c r="P43" s="161"/>
      <c r="Q43" s="161"/>
      <c r="R43" s="169" t="s">
        <v>6704</v>
      </c>
      <c r="S43" s="161"/>
      <c r="T43" s="161"/>
      <c r="U43" s="161"/>
      <c r="V43" s="161"/>
      <c r="W43" s="161"/>
      <c r="X43" s="161"/>
      <c r="Y43" s="161"/>
      <c r="Z43" s="161"/>
      <c r="AA43" s="161"/>
      <c r="AB43" s="161"/>
      <c r="AD43" s="181" t="s">
        <v>6705</v>
      </c>
    </row>
    <row r="44" spans="1:30">
      <c r="A44" s="161"/>
      <c r="B44" s="169" t="s">
        <v>6706</v>
      </c>
      <c r="C44" s="161"/>
      <c r="D44" s="161"/>
      <c r="E44" s="161"/>
      <c r="F44" s="161"/>
      <c r="G44" s="161"/>
      <c r="H44" s="161"/>
      <c r="I44" s="161"/>
      <c r="J44" s="161"/>
      <c r="K44" s="161"/>
      <c r="L44" s="161"/>
      <c r="M44" s="161"/>
      <c r="N44" s="161"/>
      <c r="O44" s="161"/>
      <c r="P44" s="161"/>
      <c r="Q44" s="161"/>
      <c r="R44" s="169" t="s">
        <v>6707</v>
      </c>
      <c r="S44" s="161"/>
      <c r="T44" s="161"/>
      <c r="U44" s="161"/>
      <c r="V44" s="161"/>
      <c r="W44" s="161"/>
      <c r="X44" s="161"/>
      <c r="Y44" s="161"/>
      <c r="Z44" s="161"/>
      <c r="AA44" s="161"/>
      <c r="AB44" s="161"/>
      <c r="AD44" s="181" t="s">
        <v>6708</v>
      </c>
    </row>
    <row r="45" spans="1:30">
      <c r="A45" s="161"/>
      <c r="B45" s="169" t="s">
        <v>6709</v>
      </c>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D45" s="181" t="s">
        <v>6710</v>
      </c>
    </row>
    <row r="46" spans="1:30" ht="18.75">
      <c r="A46" s="161"/>
      <c r="B46" s="161"/>
      <c r="C46" s="161"/>
      <c r="D46" s="161"/>
      <c r="E46" s="161"/>
      <c r="F46" s="161"/>
      <c r="G46" s="161"/>
      <c r="H46" s="161"/>
      <c r="I46" s="161"/>
      <c r="J46" s="161"/>
      <c r="K46" s="161"/>
      <c r="L46" s="161"/>
      <c r="M46" s="161"/>
      <c r="N46" s="161"/>
      <c r="O46" s="161"/>
      <c r="P46" s="161"/>
      <c r="Q46" s="161"/>
      <c r="R46" s="166" t="s">
        <v>6711</v>
      </c>
      <c r="S46" s="161"/>
      <c r="T46" s="161"/>
      <c r="U46" s="161"/>
      <c r="V46" s="161"/>
      <c r="W46" s="161"/>
      <c r="X46" s="161"/>
      <c r="Y46" s="161"/>
      <c r="Z46" s="161"/>
      <c r="AA46" s="161"/>
      <c r="AB46" s="161"/>
    </row>
    <row r="47" spans="1:30" ht="18">
      <c r="A47" s="161"/>
      <c r="B47" s="177" t="s">
        <v>6712</v>
      </c>
      <c r="C47" s="161"/>
      <c r="D47" s="161"/>
      <c r="E47" s="161"/>
      <c r="F47" s="161"/>
      <c r="G47" s="161"/>
      <c r="H47" s="161"/>
      <c r="I47" s="161"/>
      <c r="J47" s="161"/>
      <c r="K47" s="161"/>
      <c r="L47" s="161"/>
      <c r="M47" s="161"/>
      <c r="N47" s="161"/>
      <c r="O47" s="161"/>
      <c r="P47" s="161"/>
      <c r="Q47" s="161"/>
      <c r="R47" s="169" t="s">
        <v>6713</v>
      </c>
      <c r="S47" s="161"/>
      <c r="T47" s="161"/>
      <c r="U47" s="161"/>
      <c r="V47" s="161"/>
      <c r="W47" s="161"/>
      <c r="X47" s="161"/>
      <c r="Y47" s="161"/>
      <c r="Z47" s="161"/>
      <c r="AA47" s="161"/>
      <c r="AB47" s="161"/>
      <c r="AD47" s="181" t="s">
        <v>6714</v>
      </c>
    </row>
    <row r="48" spans="1:30">
      <c r="A48" s="161"/>
      <c r="B48" s="169" t="s">
        <v>6715</v>
      </c>
      <c r="C48" s="161"/>
      <c r="D48" s="161"/>
      <c r="E48" s="161"/>
      <c r="F48" s="161"/>
      <c r="G48" s="161"/>
      <c r="H48" s="161"/>
      <c r="I48" s="161"/>
      <c r="J48" s="161"/>
      <c r="K48" s="161"/>
      <c r="L48" s="161"/>
      <c r="M48" s="161"/>
      <c r="N48" s="161"/>
      <c r="O48" s="161"/>
      <c r="P48" s="161"/>
      <c r="Q48" s="161"/>
      <c r="R48" s="169" t="s">
        <v>6716</v>
      </c>
      <c r="S48" s="161"/>
      <c r="T48" s="161"/>
      <c r="U48" s="161"/>
      <c r="V48" s="161"/>
      <c r="W48" s="161"/>
      <c r="X48" s="161"/>
      <c r="Y48" s="161"/>
      <c r="Z48" s="161"/>
      <c r="AA48" s="161"/>
      <c r="AB48" s="161"/>
    </row>
    <row r="49" spans="1:30">
      <c r="A49" s="161"/>
      <c r="B49" s="169" t="s">
        <v>6717</v>
      </c>
      <c r="C49" s="161"/>
      <c r="D49" s="161"/>
      <c r="E49" s="161"/>
      <c r="F49" s="161"/>
      <c r="G49" s="161"/>
      <c r="H49" s="161"/>
      <c r="I49" s="161"/>
      <c r="J49" s="161"/>
      <c r="K49" s="161"/>
      <c r="L49" s="161"/>
      <c r="M49" s="161"/>
      <c r="N49" s="161"/>
      <c r="O49" s="161"/>
      <c r="P49" s="161"/>
      <c r="Q49" s="161"/>
      <c r="R49" s="179" t="s">
        <v>6718</v>
      </c>
      <c r="S49" s="161"/>
      <c r="T49" s="161"/>
      <c r="U49" s="161"/>
      <c r="V49" s="161"/>
      <c r="W49" s="161"/>
      <c r="X49" s="161"/>
      <c r="Y49" s="161"/>
      <c r="Z49" s="161"/>
      <c r="AA49" s="161"/>
      <c r="AB49" s="161"/>
      <c r="AD49" s="181" t="s">
        <v>2599</v>
      </c>
    </row>
    <row r="50" spans="1:30">
      <c r="A50" s="161"/>
      <c r="B50" s="169" t="s">
        <v>6719</v>
      </c>
      <c r="C50" s="161"/>
      <c r="D50" s="161"/>
      <c r="E50" s="161"/>
      <c r="F50" s="161"/>
      <c r="G50" s="161"/>
      <c r="H50" s="161"/>
      <c r="I50" s="161"/>
      <c r="J50" s="161"/>
      <c r="K50" s="161"/>
      <c r="L50" s="161"/>
      <c r="M50" s="161"/>
      <c r="N50" s="161"/>
      <c r="O50" s="161"/>
      <c r="P50" s="161"/>
      <c r="Q50" s="161"/>
      <c r="R50" s="179" t="s">
        <v>6720</v>
      </c>
      <c r="S50" s="161"/>
      <c r="T50" s="161"/>
      <c r="U50" s="161"/>
      <c r="V50" s="161"/>
      <c r="W50" s="161"/>
      <c r="X50" s="161"/>
      <c r="Y50" s="161"/>
      <c r="Z50" s="161"/>
      <c r="AA50" s="161"/>
      <c r="AB50" s="161"/>
      <c r="AD50" s="181" t="s">
        <v>6721</v>
      </c>
    </row>
    <row r="51" spans="1:30">
      <c r="A51" s="161"/>
      <c r="B51" s="169" t="s">
        <v>6722</v>
      </c>
      <c r="C51" s="161"/>
      <c r="D51" s="161"/>
      <c r="E51" s="161"/>
      <c r="F51" s="161"/>
      <c r="G51" s="161"/>
      <c r="H51" s="161"/>
      <c r="I51" s="161"/>
      <c r="J51" s="161"/>
      <c r="K51" s="161"/>
      <c r="L51" s="161"/>
      <c r="M51" s="161"/>
      <c r="N51" s="161"/>
      <c r="O51" s="161"/>
      <c r="P51" s="161"/>
      <c r="Q51" s="161"/>
      <c r="R51" s="179" t="s">
        <v>6723</v>
      </c>
      <c r="S51" s="161"/>
      <c r="T51" s="161"/>
      <c r="U51" s="161"/>
      <c r="V51" s="161"/>
      <c r="W51" s="161"/>
      <c r="X51" s="161"/>
      <c r="Y51" s="161"/>
      <c r="Z51" s="161"/>
      <c r="AA51" s="161"/>
      <c r="AB51" s="161"/>
      <c r="AD51" s="181" t="s">
        <v>6724</v>
      </c>
    </row>
    <row r="52" spans="1:30">
      <c r="A52" s="161"/>
      <c r="B52" s="161"/>
      <c r="C52" s="161"/>
      <c r="D52" s="161"/>
      <c r="E52" s="161"/>
      <c r="F52" s="161"/>
      <c r="G52" s="161"/>
      <c r="H52" s="161"/>
      <c r="I52" s="161"/>
      <c r="J52" s="161"/>
      <c r="K52" s="161"/>
      <c r="L52" s="161"/>
      <c r="M52" s="161"/>
      <c r="N52" s="161"/>
      <c r="O52" s="161"/>
      <c r="P52" s="161"/>
      <c r="Q52" s="161"/>
      <c r="R52" s="179" t="s">
        <v>6725</v>
      </c>
      <c r="S52" s="161"/>
      <c r="T52" s="161"/>
      <c r="U52" s="161"/>
      <c r="V52" s="161"/>
      <c r="W52" s="161"/>
      <c r="X52" s="161"/>
      <c r="Y52" s="161"/>
      <c r="Z52" s="161"/>
      <c r="AA52" s="161"/>
      <c r="AB52" s="161"/>
      <c r="AD52" s="181" t="s">
        <v>6726</v>
      </c>
    </row>
    <row r="53" spans="1:30" ht="18">
      <c r="A53" s="161"/>
      <c r="B53" s="177" t="s">
        <v>6727</v>
      </c>
      <c r="C53" s="161"/>
      <c r="D53" s="161"/>
      <c r="E53" s="161"/>
      <c r="F53" s="161"/>
      <c r="G53" s="161"/>
      <c r="H53" s="161"/>
      <c r="I53" s="161"/>
      <c r="J53" s="161"/>
      <c r="K53" s="161"/>
      <c r="L53" s="161"/>
      <c r="M53" s="161"/>
      <c r="N53" s="161"/>
      <c r="O53" s="161"/>
      <c r="P53" s="161"/>
      <c r="Q53" s="161"/>
      <c r="R53" s="169" t="s">
        <v>6728</v>
      </c>
      <c r="S53" s="161"/>
      <c r="T53" s="161"/>
      <c r="U53" s="161"/>
      <c r="V53" s="161"/>
      <c r="W53" s="161"/>
      <c r="X53" s="161"/>
      <c r="Y53" s="161"/>
      <c r="Z53" s="161"/>
      <c r="AA53" s="161"/>
      <c r="AB53" s="161"/>
      <c r="AD53" s="181" t="s">
        <v>6729</v>
      </c>
    </row>
    <row r="54" spans="1:30">
      <c r="A54" s="161"/>
      <c r="B54" s="169" t="s">
        <v>6730</v>
      </c>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D54" s="181" t="s">
        <v>6731</v>
      </c>
    </row>
    <row r="55" spans="1:30" ht="18.75">
      <c r="A55" s="161"/>
      <c r="B55" s="169" t="s">
        <v>6732</v>
      </c>
      <c r="C55" s="161"/>
      <c r="D55" s="161"/>
      <c r="E55" s="161"/>
      <c r="F55" s="161"/>
      <c r="G55" s="161"/>
      <c r="H55" s="161"/>
      <c r="I55" s="161"/>
      <c r="J55" s="161"/>
      <c r="K55" s="161"/>
      <c r="L55" s="161"/>
      <c r="M55" s="161"/>
      <c r="N55" s="161"/>
      <c r="O55" s="161"/>
      <c r="P55" s="161"/>
      <c r="Q55" s="161"/>
      <c r="R55" s="166" t="s">
        <v>6733</v>
      </c>
      <c r="S55" s="161"/>
      <c r="T55" s="161"/>
      <c r="U55" s="161"/>
      <c r="V55" s="161"/>
      <c r="W55" s="161"/>
      <c r="X55" s="161"/>
      <c r="Y55" s="161"/>
      <c r="Z55" s="161"/>
      <c r="AA55" s="161"/>
      <c r="AB55" s="161"/>
      <c r="AD55" s="181" t="s">
        <v>6734</v>
      </c>
    </row>
    <row r="56" spans="1:30">
      <c r="A56" s="161"/>
      <c r="B56" s="168" t="s">
        <v>6735</v>
      </c>
      <c r="C56" s="161"/>
      <c r="D56" s="161"/>
      <c r="E56" s="161"/>
      <c r="F56" s="161"/>
      <c r="G56" s="161"/>
      <c r="H56" s="161"/>
      <c r="I56" s="161"/>
      <c r="J56" s="161"/>
      <c r="K56" s="161" t="s">
        <v>6599</v>
      </c>
      <c r="L56" s="161"/>
      <c r="M56" s="161"/>
      <c r="N56" s="161"/>
      <c r="O56" s="161"/>
      <c r="P56" s="161"/>
      <c r="Q56" s="161"/>
      <c r="R56" s="169" t="s">
        <v>6736</v>
      </c>
      <c r="S56" s="161"/>
      <c r="T56" s="161"/>
      <c r="U56" s="161"/>
      <c r="V56" s="161"/>
      <c r="W56" s="161"/>
      <c r="X56" s="161"/>
      <c r="Y56" s="161"/>
      <c r="Z56" s="161"/>
      <c r="AA56" s="161"/>
      <c r="AB56" s="161"/>
      <c r="AD56" s="181" t="s">
        <v>6737</v>
      </c>
    </row>
    <row r="57" spans="1:30">
      <c r="A57" s="161"/>
      <c r="B57" s="161"/>
      <c r="C57" s="161"/>
      <c r="D57" s="161"/>
      <c r="E57" s="161"/>
      <c r="F57" s="161"/>
      <c r="G57" s="161"/>
      <c r="H57" s="161"/>
      <c r="I57" s="161"/>
      <c r="J57" s="161"/>
      <c r="K57" s="161"/>
      <c r="L57" s="161"/>
      <c r="M57" s="161"/>
      <c r="N57" s="161"/>
      <c r="O57" s="161"/>
      <c r="P57" s="161"/>
      <c r="Q57" s="161"/>
      <c r="R57" s="184" t="s">
        <v>6738</v>
      </c>
      <c r="S57" s="161"/>
      <c r="T57" s="161"/>
      <c r="U57" s="161"/>
      <c r="V57" s="161"/>
      <c r="W57" s="161"/>
      <c r="X57" s="161"/>
      <c r="Y57" s="161"/>
      <c r="Z57" s="161"/>
      <c r="AA57" s="161"/>
      <c r="AB57" s="161"/>
      <c r="AD57" s="181" t="s">
        <v>6739</v>
      </c>
    </row>
    <row r="58" spans="1:30" ht="18">
      <c r="A58" s="161"/>
      <c r="B58" s="177" t="s">
        <v>6740</v>
      </c>
      <c r="C58" s="161"/>
      <c r="D58" s="161"/>
      <c r="E58" s="161"/>
      <c r="F58" s="161"/>
      <c r="G58" s="161"/>
      <c r="H58" s="161"/>
      <c r="I58" s="161"/>
      <c r="J58" s="161"/>
      <c r="K58" s="161"/>
      <c r="L58" s="161"/>
      <c r="M58" s="161"/>
      <c r="N58" s="161"/>
      <c r="O58" s="161"/>
      <c r="P58" s="161"/>
      <c r="Q58" s="161"/>
      <c r="R58" s="184" t="s">
        <v>6741</v>
      </c>
      <c r="S58" s="161"/>
      <c r="T58" s="161"/>
      <c r="U58" s="161"/>
      <c r="V58" s="161"/>
      <c r="W58" s="161"/>
      <c r="X58" s="161"/>
      <c r="Y58" s="161"/>
      <c r="Z58" s="161"/>
      <c r="AA58" s="161"/>
      <c r="AB58" s="161"/>
    </row>
    <row r="59" spans="1:30">
      <c r="A59" s="161"/>
      <c r="B59" s="169" t="s">
        <v>6742</v>
      </c>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c r="AA59" s="161"/>
      <c r="AB59" s="161"/>
      <c r="AD59" s="181" t="s">
        <v>6743</v>
      </c>
    </row>
    <row r="60" spans="1:30">
      <c r="A60" s="161"/>
      <c r="B60" s="169" t="s">
        <v>6744</v>
      </c>
      <c r="C60" s="161"/>
      <c r="D60" s="161"/>
      <c r="E60" s="161"/>
      <c r="F60" s="161"/>
      <c r="G60" s="161"/>
      <c r="H60" s="161"/>
      <c r="I60" s="161"/>
      <c r="J60" s="161"/>
      <c r="K60" s="161"/>
      <c r="L60" s="161"/>
      <c r="M60" s="161"/>
      <c r="N60" s="161"/>
      <c r="O60" s="161"/>
      <c r="P60" s="161"/>
      <c r="Q60" s="161"/>
      <c r="R60" s="179" t="s">
        <v>6745</v>
      </c>
      <c r="S60" s="161"/>
      <c r="T60" s="161"/>
      <c r="U60" s="161"/>
      <c r="V60" s="161"/>
      <c r="W60" s="161"/>
      <c r="X60" s="161"/>
      <c r="Y60" s="161"/>
      <c r="Z60" s="161"/>
      <c r="AA60" s="161"/>
      <c r="AB60" s="161"/>
      <c r="AD60" s="181" t="s">
        <v>6746</v>
      </c>
    </row>
    <row r="61" spans="1:30">
      <c r="A61" s="161"/>
      <c r="B61" s="161"/>
      <c r="C61" s="161"/>
      <c r="D61" s="161"/>
      <c r="E61" s="161"/>
      <c r="F61" s="161"/>
      <c r="G61" s="161"/>
      <c r="H61" s="161"/>
      <c r="I61" s="161"/>
      <c r="J61" s="161"/>
      <c r="K61" s="161"/>
      <c r="L61" s="161"/>
      <c r="M61" s="161"/>
      <c r="N61" s="161"/>
      <c r="O61" s="161"/>
      <c r="P61" s="161"/>
      <c r="Q61" s="161"/>
      <c r="R61" s="184" t="s">
        <v>6747</v>
      </c>
      <c r="S61" s="161"/>
      <c r="T61" s="161"/>
      <c r="U61" s="161"/>
      <c r="V61" s="161"/>
      <c r="W61" s="161"/>
      <c r="X61" s="161"/>
      <c r="Y61" s="161"/>
      <c r="Z61" s="161"/>
      <c r="AA61" s="161"/>
      <c r="AB61" s="161"/>
      <c r="AD61" s="181" t="s">
        <v>6748</v>
      </c>
    </row>
    <row r="62" spans="1:30" ht="18">
      <c r="A62" s="161"/>
      <c r="B62" s="177" t="s">
        <v>6749</v>
      </c>
      <c r="C62" s="161"/>
      <c r="D62" s="161"/>
      <c r="E62" s="161"/>
      <c r="F62" s="161"/>
      <c r="G62" s="161"/>
      <c r="H62" s="161"/>
      <c r="I62" s="161"/>
      <c r="J62" s="161"/>
      <c r="K62" s="161"/>
      <c r="L62" s="161"/>
      <c r="M62" s="161"/>
      <c r="N62" s="161"/>
      <c r="O62" s="161"/>
      <c r="P62" s="161"/>
      <c r="Q62" s="161"/>
      <c r="R62" s="184" t="s">
        <v>6750</v>
      </c>
      <c r="S62" s="161"/>
      <c r="T62" s="161"/>
      <c r="U62" s="161"/>
      <c r="V62" s="161"/>
      <c r="W62" s="161"/>
      <c r="X62" s="161"/>
      <c r="Y62" s="161"/>
      <c r="Z62" s="161"/>
      <c r="AA62" s="161"/>
      <c r="AB62" s="161"/>
      <c r="AD62" s="181" t="s">
        <v>6751</v>
      </c>
    </row>
    <row r="63" spans="1:30">
      <c r="A63" s="161"/>
      <c r="B63" s="161" t="s">
        <v>6752</v>
      </c>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D63" s="181" t="s">
        <v>6753</v>
      </c>
    </row>
    <row r="64" spans="1:30" ht="18.75">
      <c r="A64" s="161"/>
      <c r="B64" s="161" t="s">
        <v>6754</v>
      </c>
      <c r="C64" s="161"/>
      <c r="D64" s="161"/>
      <c r="E64" s="161"/>
      <c r="F64" s="161"/>
      <c r="G64" s="161"/>
      <c r="H64" s="161"/>
      <c r="I64" s="161"/>
      <c r="J64" s="161"/>
      <c r="K64" s="161"/>
      <c r="L64" s="161"/>
      <c r="M64" s="161"/>
      <c r="N64" s="161"/>
      <c r="O64" s="161"/>
      <c r="P64" s="161"/>
      <c r="Q64" s="161"/>
      <c r="R64" s="166" t="s">
        <v>6755</v>
      </c>
      <c r="S64" s="161"/>
      <c r="T64" s="161"/>
      <c r="U64" s="161"/>
      <c r="V64" s="161"/>
      <c r="W64" s="161"/>
      <c r="X64" s="161"/>
      <c r="Y64" s="161"/>
      <c r="Z64" s="161"/>
      <c r="AA64" s="161"/>
      <c r="AB64" s="161"/>
    </row>
    <row r="65" spans="1:30">
      <c r="A65" s="161"/>
      <c r="B65" s="161" t="s">
        <v>6756</v>
      </c>
      <c r="C65" s="161"/>
      <c r="D65" s="161"/>
      <c r="E65" s="161"/>
      <c r="F65" s="161"/>
      <c r="G65" s="161"/>
      <c r="H65" s="161"/>
      <c r="I65" s="161"/>
      <c r="J65" s="161"/>
      <c r="K65" s="161"/>
      <c r="L65" s="161"/>
      <c r="M65" s="161"/>
      <c r="N65" s="161"/>
      <c r="O65" s="161"/>
      <c r="P65" s="161"/>
      <c r="Q65" s="161"/>
      <c r="R65" s="169" t="s">
        <v>6757</v>
      </c>
      <c r="S65" s="161"/>
      <c r="T65" s="161"/>
      <c r="U65" s="161"/>
      <c r="V65" s="161"/>
      <c r="W65" s="161"/>
      <c r="X65" s="161"/>
      <c r="Y65" s="161"/>
      <c r="Z65" s="161"/>
      <c r="AA65" s="161"/>
      <c r="AB65" s="161"/>
      <c r="AD65" s="181" t="s">
        <v>6758</v>
      </c>
    </row>
    <row r="66" spans="1:30">
      <c r="A66" s="161"/>
      <c r="B66" s="161" t="s">
        <v>6759</v>
      </c>
      <c r="C66" s="161"/>
      <c r="D66" s="161"/>
      <c r="E66" s="161"/>
      <c r="F66" s="161"/>
      <c r="G66" s="161"/>
      <c r="H66" s="161"/>
      <c r="I66" s="161"/>
      <c r="J66" s="161"/>
      <c r="K66" s="161"/>
      <c r="L66" s="161"/>
      <c r="M66" s="161"/>
      <c r="N66" s="161"/>
      <c r="O66" s="161"/>
      <c r="P66" s="161"/>
      <c r="Q66" s="161"/>
      <c r="R66" s="169" t="s">
        <v>6760</v>
      </c>
      <c r="S66" s="161"/>
      <c r="T66" s="161"/>
      <c r="U66" s="161"/>
      <c r="V66" s="161"/>
      <c r="W66" s="161"/>
      <c r="X66" s="161"/>
      <c r="Y66" s="161"/>
      <c r="Z66" s="161"/>
      <c r="AA66" s="161"/>
      <c r="AB66" s="161"/>
      <c r="AD66" s="181" t="s">
        <v>6761</v>
      </c>
    </row>
    <row r="67" spans="1:30">
      <c r="A67" s="161"/>
      <c r="B67" s="161" t="s">
        <v>6762</v>
      </c>
      <c r="C67" s="161"/>
      <c r="D67" s="161"/>
      <c r="E67" s="161"/>
      <c r="F67" s="161"/>
      <c r="G67" s="161"/>
      <c r="H67" s="161"/>
      <c r="I67" s="161"/>
      <c r="J67" s="161"/>
      <c r="K67" s="161"/>
      <c r="L67" s="161"/>
      <c r="M67" s="161"/>
      <c r="N67" s="161"/>
      <c r="O67" s="161"/>
      <c r="P67" s="161"/>
      <c r="Q67" s="161"/>
      <c r="R67" s="169" t="s">
        <v>6763</v>
      </c>
      <c r="S67" s="161"/>
      <c r="T67" s="161"/>
      <c r="U67" s="161"/>
      <c r="V67" s="161"/>
      <c r="W67" s="161"/>
      <c r="X67" s="161"/>
      <c r="Y67" s="161"/>
      <c r="Z67" s="161"/>
      <c r="AA67" s="161"/>
      <c r="AB67" s="161"/>
      <c r="AD67" s="181" t="s">
        <v>6764</v>
      </c>
    </row>
    <row r="68" spans="1:30">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D68" s="181" t="s">
        <v>6765</v>
      </c>
    </row>
    <row r="69" spans="1:30" ht="23.25">
      <c r="A69" s="161"/>
      <c r="B69" s="165" t="s">
        <v>6766</v>
      </c>
      <c r="C69" s="161"/>
      <c r="D69" s="161"/>
      <c r="E69" s="161"/>
      <c r="F69" s="161"/>
      <c r="G69" s="161"/>
      <c r="H69" s="161"/>
      <c r="I69" s="161"/>
      <c r="J69" s="161"/>
      <c r="K69" s="161"/>
      <c r="L69" s="161"/>
      <c r="M69" s="161"/>
      <c r="N69" s="161"/>
      <c r="O69" s="161"/>
      <c r="P69" s="161"/>
      <c r="Q69" s="161"/>
      <c r="R69" s="186" t="s">
        <v>6767</v>
      </c>
      <c r="S69" s="186"/>
      <c r="T69" s="186"/>
      <c r="U69" s="186"/>
      <c r="V69" s="186"/>
      <c r="W69" s="186"/>
      <c r="X69" s="186"/>
      <c r="Y69" s="186"/>
      <c r="Z69" s="161"/>
      <c r="AA69" s="161"/>
      <c r="AB69" s="161"/>
      <c r="AD69" s="181" t="s">
        <v>6768</v>
      </c>
    </row>
    <row r="70" spans="1:30" ht="21">
      <c r="A70" s="161"/>
      <c r="B70" s="177" t="s">
        <v>6769</v>
      </c>
      <c r="C70" s="161"/>
      <c r="D70" s="161"/>
      <c r="E70" s="161"/>
      <c r="F70" s="161"/>
      <c r="G70" s="161"/>
      <c r="H70" s="161"/>
      <c r="I70" s="161"/>
      <c r="J70" s="161"/>
      <c r="K70" s="161"/>
      <c r="L70" s="161"/>
      <c r="M70" s="161"/>
      <c r="N70" s="161"/>
      <c r="O70" s="161"/>
      <c r="P70" s="161"/>
      <c r="Q70" s="161"/>
      <c r="R70" s="187" t="s">
        <v>6770</v>
      </c>
      <c r="S70" s="188" t="s">
        <v>6771</v>
      </c>
      <c r="T70" s="189" t="s">
        <v>6771</v>
      </c>
      <c r="U70" s="189" t="s">
        <v>6772</v>
      </c>
      <c r="V70" s="190" t="s">
        <v>6773</v>
      </c>
      <c r="W70" s="190" t="s">
        <v>6774</v>
      </c>
      <c r="X70" s="178"/>
      <c r="Y70" s="161"/>
      <c r="Z70" s="161"/>
      <c r="AA70" s="161"/>
      <c r="AB70" s="161"/>
      <c r="AD70" s="181" t="s">
        <v>6775</v>
      </c>
    </row>
    <row r="71" spans="1:30" ht="21">
      <c r="A71" s="161"/>
      <c r="B71" s="169" t="s">
        <v>6776</v>
      </c>
      <c r="C71" s="161"/>
      <c r="D71" s="161"/>
      <c r="E71" s="161"/>
      <c r="F71" s="161"/>
      <c r="G71" s="161"/>
      <c r="H71" s="161"/>
      <c r="I71" s="161"/>
      <c r="J71" s="161"/>
      <c r="K71" s="161"/>
      <c r="L71" s="161"/>
      <c r="M71" s="161"/>
      <c r="N71" s="161"/>
      <c r="O71" s="161"/>
      <c r="P71" s="161"/>
      <c r="Q71" s="161"/>
      <c r="R71" s="191" t="s">
        <v>6770</v>
      </c>
      <c r="S71" s="192" t="s">
        <v>6777</v>
      </c>
      <c r="T71" s="189" t="s">
        <v>6777</v>
      </c>
      <c r="U71" s="189" t="s">
        <v>6778</v>
      </c>
      <c r="V71" s="190" t="s">
        <v>6779</v>
      </c>
      <c r="W71" s="190" t="s">
        <v>6780</v>
      </c>
      <c r="X71" s="178"/>
      <c r="AD71" s="181" t="s">
        <v>6781</v>
      </c>
    </row>
    <row r="72" spans="1:30" ht="21">
      <c r="A72" s="161"/>
      <c r="B72" s="169" t="s">
        <v>6782</v>
      </c>
      <c r="C72" s="161"/>
      <c r="D72" s="161"/>
      <c r="E72" s="161"/>
      <c r="F72" s="161"/>
      <c r="G72" s="161"/>
      <c r="H72" s="161"/>
      <c r="I72" s="161"/>
      <c r="J72" s="161"/>
      <c r="K72" s="161"/>
      <c r="L72" s="161"/>
      <c r="M72" s="161"/>
      <c r="N72" s="161"/>
      <c r="O72" s="161"/>
      <c r="P72" s="161"/>
      <c r="Q72" s="161"/>
      <c r="R72" s="193" t="s">
        <v>6770</v>
      </c>
      <c r="S72" s="194" t="s">
        <v>6783</v>
      </c>
      <c r="T72" s="189" t="s">
        <v>6783</v>
      </c>
      <c r="U72" s="189" t="s">
        <v>6784</v>
      </c>
      <c r="V72" s="190" t="s">
        <v>6785</v>
      </c>
      <c r="W72" s="190" t="s">
        <v>6786</v>
      </c>
      <c r="X72" s="178"/>
      <c r="AD72" s="181" t="s">
        <v>6787</v>
      </c>
    </row>
    <row r="73" spans="1:30" ht="21">
      <c r="A73" s="161"/>
      <c r="B73" s="169" t="s">
        <v>6788</v>
      </c>
      <c r="C73" s="161"/>
      <c r="D73" s="161"/>
      <c r="E73" s="161"/>
      <c r="F73" s="161"/>
      <c r="G73" s="161"/>
      <c r="H73" s="161"/>
      <c r="I73" s="161"/>
      <c r="J73" s="161"/>
      <c r="K73" s="161"/>
      <c r="L73" s="161"/>
      <c r="M73" s="161"/>
      <c r="N73" s="161"/>
      <c r="O73" s="161"/>
      <c r="P73" s="161"/>
      <c r="Q73" s="161"/>
      <c r="R73" s="195" t="s">
        <v>6770</v>
      </c>
      <c r="S73" s="196" t="s">
        <v>6789</v>
      </c>
      <c r="T73" s="189" t="s">
        <v>6789</v>
      </c>
      <c r="U73" s="189" t="s">
        <v>6790</v>
      </c>
      <c r="V73" s="190" t="s">
        <v>6791</v>
      </c>
      <c r="W73" s="190" t="s">
        <v>6792</v>
      </c>
      <c r="X73" s="178"/>
      <c r="AD73" s="181" t="s">
        <v>6793</v>
      </c>
    </row>
    <row r="74" spans="1:30" ht="21">
      <c r="A74" s="161"/>
      <c r="B74" s="169" t="s">
        <v>6794</v>
      </c>
      <c r="C74" s="161"/>
      <c r="D74" s="161"/>
      <c r="E74" s="161"/>
      <c r="F74" s="161"/>
      <c r="G74" s="161"/>
      <c r="H74" s="161"/>
      <c r="I74" s="161"/>
      <c r="J74" s="161"/>
      <c r="K74" s="161"/>
      <c r="L74" s="161"/>
      <c r="M74" s="161"/>
      <c r="N74" s="161"/>
      <c r="O74" s="161"/>
      <c r="P74" s="161"/>
      <c r="Q74" s="161"/>
      <c r="R74" s="197" t="s">
        <v>6770</v>
      </c>
      <c r="S74" s="198" t="s">
        <v>6795</v>
      </c>
      <c r="T74" s="189" t="s">
        <v>6795</v>
      </c>
      <c r="U74" s="189" t="s">
        <v>6796</v>
      </c>
      <c r="V74" s="190" t="s">
        <v>6797</v>
      </c>
      <c r="W74" s="190" t="s">
        <v>6798</v>
      </c>
      <c r="X74" s="178"/>
      <c r="AD74" s="181" t="s">
        <v>6799</v>
      </c>
    </row>
    <row r="75" spans="1:30" ht="21">
      <c r="A75" s="161"/>
      <c r="B75" s="169" t="s">
        <v>6800</v>
      </c>
      <c r="C75" s="161"/>
      <c r="D75" s="161"/>
      <c r="E75" s="161"/>
      <c r="F75" s="161"/>
      <c r="G75" s="161"/>
      <c r="H75" s="161"/>
      <c r="I75" s="161"/>
      <c r="J75" s="161"/>
      <c r="K75" s="161"/>
      <c r="L75" s="161"/>
      <c r="M75" s="161"/>
      <c r="N75" s="161"/>
      <c r="O75" s="161"/>
      <c r="P75" s="161"/>
      <c r="Q75" s="161"/>
      <c r="R75" s="199" t="s">
        <v>6770</v>
      </c>
      <c r="S75" s="200" t="s">
        <v>6801</v>
      </c>
      <c r="T75" s="189" t="s">
        <v>6801</v>
      </c>
      <c r="U75" s="189" t="s">
        <v>6802</v>
      </c>
      <c r="V75" s="190" t="s">
        <v>6803</v>
      </c>
      <c r="W75" s="190" t="s">
        <v>6804</v>
      </c>
      <c r="X75" s="178"/>
      <c r="AD75" s="181" t="s">
        <v>6805</v>
      </c>
    </row>
    <row r="76" spans="1:30" ht="21">
      <c r="A76" s="161"/>
      <c r="B76" s="161"/>
      <c r="C76" s="161"/>
      <c r="D76" s="161"/>
      <c r="E76" s="161"/>
      <c r="F76" s="161"/>
      <c r="G76" s="161"/>
      <c r="H76" s="161"/>
      <c r="I76" s="161"/>
      <c r="J76" s="161"/>
      <c r="K76" s="161"/>
      <c r="L76" s="161"/>
      <c r="M76" s="161"/>
      <c r="N76" s="161"/>
      <c r="O76" s="161"/>
      <c r="P76" s="161"/>
      <c r="Q76" s="161"/>
      <c r="R76" s="201" t="s">
        <v>6770</v>
      </c>
      <c r="S76" s="202" t="s">
        <v>6806</v>
      </c>
      <c r="T76" s="189" t="s">
        <v>6806</v>
      </c>
      <c r="U76" s="189" t="s">
        <v>6807</v>
      </c>
      <c r="V76" s="190" t="s">
        <v>6808</v>
      </c>
      <c r="W76" s="190" t="s">
        <v>6809</v>
      </c>
      <c r="X76" s="178"/>
    </row>
    <row r="77" spans="1:30" ht="21">
      <c r="A77" s="161"/>
      <c r="B77" s="177" t="s">
        <v>6810</v>
      </c>
      <c r="C77" s="161"/>
      <c r="D77" s="161"/>
      <c r="E77" s="161"/>
      <c r="F77" s="161"/>
      <c r="G77" s="161"/>
      <c r="H77" s="161"/>
      <c r="I77" s="161"/>
      <c r="J77" s="161"/>
      <c r="K77" s="161"/>
      <c r="L77" s="161"/>
      <c r="M77" s="161"/>
      <c r="N77" s="161"/>
      <c r="O77" s="161"/>
      <c r="P77" s="161"/>
      <c r="Q77" s="161"/>
      <c r="R77" s="203" t="s">
        <v>6770</v>
      </c>
      <c r="S77" s="204" t="s">
        <v>6811</v>
      </c>
      <c r="T77" s="189" t="s">
        <v>6811</v>
      </c>
      <c r="U77" s="189" t="s">
        <v>6812</v>
      </c>
      <c r="V77" s="190" t="s">
        <v>6813</v>
      </c>
      <c r="W77" s="190" t="s">
        <v>6814</v>
      </c>
      <c r="X77" s="178"/>
      <c r="AD77" s="181" t="s">
        <v>2600</v>
      </c>
    </row>
    <row r="78" spans="1:30" ht="21">
      <c r="A78" s="161"/>
      <c r="B78" s="168" t="s">
        <v>6815</v>
      </c>
      <c r="C78" s="161"/>
      <c r="D78" s="161"/>
      <c r="E78" s="161"/>
      <c r="F78" s="161"/>
      <c r="G78" s="161"/>
      <c r="H78" s="161"/>
      <c r="I78" s="161"/>
      <c r="J78" s="161"/>
      <c r="K78" s="161" t="s">
        <v>6599</v>
      </c>
      <c r="L78" s="161"/>
      <c r="M78" s="161"/>
      <c r="N78" s="161"/>
      <c r="O78" s="161"/>
      <c r="P78" s="161"/>
      <c r="Q78" s="161"/>
      <c r="R78" s="205" t="s">
        <v>6770</v>
      </c>
      <c r="S78" s="206" t="s">
        <v>6816</v>
      </c>
      <c r="T78" s="189" t="s">
        <v>6816</v>
      </c>
      <c r="U78" s="189" t="s">
        <v>6817</v>
      </c>
      <c r="V78" s="190" t="s">
        <v>6818</v>
      </c>
      <c r="W78" s="190" t="s">
        <v>6819</v>
      </c>
      <c r="X78" s="178"/>
      <c r="AD78" s="181" t="s">
        <v>6820</v>
      </c>
    </row>
    <row r="79" spans="1:30" ht="21">
      <c r="A79" s="161"/>
      <c r="B79" s="161"/>
      <c r="C79" s="161"/>
      <c r="D79" s="161"/>
      <c r="E79" s="161"/>
      <c r="F79" s="161"/>
      <c r="G79" s="161"/>
      <c r="H79" s="161"/>
      <c r="I79" s="161"/>
      <c r="J79" s="161"/>
      <c r="K79" s="161"/>
      <c r="L79" s="161"/>
      <c r="M79" s="161"/>
      <c r="N79" s="161"/>
      <c r="O79" s="161"/>
      <c r="P79" s="161"/>
      <c r="Q79" s="161"/>
      <c r="R79" s="207" t="s">
        <v>6770</v>
      </c>
      <c r="S79" s="208" t="s">
        <v>6821</v>
      </c>
      <c r="T79" s="189" t="s">
        <v>6821</v>
      </c>
      <c r="U79" s="189" t="s">
        <v>6822</v>
      </c>
      <c r="V79" s="190" t="s">
        <v>6823</v>
      </c>
      <c r="W79" s="190" t="s">
        <v>6824</v>
      </c>
      <c r="X79" s="178"/>
      <c r="AD79" s="181" t="s">
        <v>6825</v>
      </c>
    </row>
    <row r="80" spans="1:30" ht="21">
      <c r="A80" s="161"/>
      <c r="B80" s="177" t="s">
        <v>6826</v>
      </c>
      <c r="C80" s="161"/>
      <c r="D80" s="161"/>
      <c r="E80" s="161"/>
      <c r="F80" s="161"/>
      <c r="G80" s="161"/>
      <c r="H80" s="161"/>
      <c r="I80" s="161"/>
      <c r="J80" s="161"/>
      <c r="K80" s="161"/>
      <c r="L80" s="161"/>
      <c r="M80" s="161"/>
      <c r="N80" s="161"/>
      <c r="O80" s="161"/>
      <c r="P80" s="161"/>
      <c r="Q80" s="161"/>
      <c r="R80" s="209" t="s">
        <v>6770</v>
      </c>
      <c r="S80" s="210" t="s">
        <v>6827</v>
      </c>
      <c r="T80" s="189" t="s">
        <v>6827</v>
      </c>
      <c r="U80" s="189" t="s">
        <v>6828</v>
      </c>
      <c r="V80" s="190" t="s">
        <v>6829</v>
      </c>
      <c r="W80" s="190" t="s">
        <v>6830</v>
      </c>
      <c r="X80" s="178"/>
      <c r="AD80" s="181" t="s">
        <v>6831</v>
      </c>
    </row>
    <row r="81" spans="1:30" ht="21">
      <c r="A81" s="161"/>
      <c r="B81" s="168" t="s">
        <v>6832</v>
      </c>
      <c r="C81" s="161"/>
      <c r="D81" s="161"/>
      <c r="E81" s="161"/>
      <c r="F81" s="161"/>
      <c r="G81" s="161"/>
      <c r="H81" s="161"/>
      <c r="I81" s="161"/>
      <c r="J81" s="161"/>
      <c r="K81" s="161" t="s">
        <v>6599</v>
      </c>
      <c r="L81" s="161"/>
      <c r="M81" s="161"/>
      <c r="N81" s="161"/>
      <c r="O81" s="161"/>
      <c r="P81" s="161"/>
      <c r="Q81" s="161"/>
      <c r="R81" s="211" t="s">
        <v>6770</v>
      </c>
      <c r="S81" s="212" t="s">
        <v>6833</v>
      </c>
      <c r="T81" s="189" t="s">
        <v>6833</v>
      </c>
      <c r="U81" s="189" t="s">
        <v>6834</v>
      </c>
      <c r="V81" s="190" t="s">
        <v>6835</v>
      </c>
      <c r="W81" s="190" t="s">
        <v>6836</v>
      </c>
      <c r="X81" s="178"/>
      <c r="AD81" s="181" t="s">
        <v>6837</v>
      </c>
    </row>
    <row r="82" spans="1:30" ht="21">
      <c r="A82" s="161"/>
      <c r="B82" s="161"/>
      <c r="C82" s="161"/>
      <c r="D82" s="161"/>
      <c r="E82" s="161"/>
      <c r="F82" s="161"/>
      <c r="G82" s="161"/>
      <c r="H82" s="161"/>
      <c r="I82" s="161"/>
      <c r="J82" s="161"/>
      <c r="K82" s="161"/>
      <c r="L82" s="161"/>
      <c r="M82" s="161"/>
      <c r="N82" s="161"/>
      <c r="O82" s="161"/>
      <c r="P82" s="161"/>
      <c r="Q82" s="161"/>
      <c r="R82" s="213" t="s">
        <v>6770</v>
      </c>
      <c r="S82" s="214" t="s">
        <v>6838</v>
      </c>
      <c r="T82" s="189" t="s">
        <v>6838</v>
      </c>
      <c r="U82" s="189" t="s">
        <v>6839</v>
      </c>
      <c r="V82" s="190" t="s">
        <v>6840</v>
      </c>
      <c r="W82" s="190" t="s">
        <v>6841</v>
      </c>
      <c r="X82" s="178"/>
      <c r="AD82" s="181" t="s">
        <v>6842</v>
      </c>
    </row>
    <row r="83" spans="1:30" ht="21">
      <c r="A83" s="161"/>
      <c r="B83" s="177" t="s">
        <v>6843</v>
      </c>
      <c r="C83" s="161"/>
      <c r="D83" s="161"/>
      <c r="E83" s="161"/>
      <c r="F83" s="161"/>
      <c r="G83" s="161"/>
      <c r="H83" s="161"/>
      <c r="I83" s="161"/>
      <c r="J83" s="161"/>
      <c r="K83" s="161"/>
      <c r="L83" s="161"/>
      <c r="M83" s="161"/>
      <c r="N83" s="161"/>
      <c r="O83" s="161"/>
      <c r="P83" s="161"/>
      <c r="Q83" s="161"/>
      <c r="R83" s="215" t="s">
        <v>6770</v>
      </c>
      <c r="S83" s="216" t="s">
        <v>6844</v>
      </c>
      <c r="T83" s="189" t="s">
        <v>6844</v>
      </c>
      <c r="U83" s="189" t="s">
        <v>6845</v>
      </c>
      <c r="V83" s="190" t="s">
        <v>6846</v>
      </c>
      <c r="W83" s="190" t="s">
        <v>6847</v>
      </c>
      <c r="X83" s="178"/>
      <c r="AD83" s="181" t="s">
        <v>6848</v>
      </c>
    </row>
    <row r="84" spans="1:30" ht="18.75" customHeight="1">
      <c r="A84" s="161"/>
      <c r="B84" s="169" t="s">
        <v>6849</v>
      </c>
      <c r="C84" s="161"/>
      <c r="D84" s="161"/>
      <c r="E84" s="161"/>
      <c r="F84" s="161"/>
      <c r="G84" s="161"/>
      <c r="H84" s="161"/>
      <c r="I84" s="161"/>
      <c r="J84" s="161"/>
      <c r="K84" s="161"/>
      <c r="L84" s="161"/>
      <c r="M84" s="161"/>
      <c r="N84" s="161"/>
      <c r="O84" s="161"/>
      <c r="P84" s="161"/>
      <c r="Q84" s="161"/>
      <c r="R84" s="217" t="s">
        <v>6770</v>
      </c>
      <c r="S84" s="218" t="s">
        <v>6850</v>
      </c>
      <c r="T84" s="189" t="s">
        <v>6850</v>
      </c>
      <c r="U84" s="189" t="s">
        <v>6851</v>
      </c>
      <c r="V84" s="190" t="s">
        <v>6852</v>
      </c>
      <c r="W84" s="190" t="s">
        <v>6853</v>
      </c>
      <c r="X84" s="178"/>
      <c r="AD84" s="181" t="s">
        <v>6854</v>
      </c>
    </row>
    <row r="85" spans="1:30" ht="18.75" customHeight="1">
      <c r="A85" s="161"/>
      <c r="B85" s="161"/>
      <c r="C85" s="161"/>
      <c r="D85" s="161"/>
      <c r="E85" s="161"/>
      <c r="F85" s="161"/>
      <c r="G85" s="161"/>
      <c r="H85" s="161"/>
      <c r="I85" s="161"/>
      <c r="J85" s="161"/>
      <c r="K85" s="161"/>
      <c r="L85" s="161"/>
      <c r="M85" s="161"/>
      <c r="N85" s="161"/>
      <c r="O85" s="161"/>
      <c r="P85" s="161"/>
      <c r="Q85" s="161"/>
      <c r="R85" s="219" t="s">
        <v>6770</v>
      </c>
      <c r="S85" s="220" t="s">
        <v>6855</v>
      </c>
      <c r="T85" s="189" t="s">
        <v>6855</v>
      </c>
      <c r="U85" s="189" t="s">
        <v>6856</v>
      </c>
      <c r="V85" s="190" t="s">
        <v>6857</v>
      </c>
      <c r="W85" s="190" t="s">
        <v>6858</v>
      </c>
      <c r="X85" s="178"/>
      <c r="AD85" s="181" t="s">
        <v>6859</v>
      </c>
    </row>
    <row r="86" spans="1:30" ht="18.75" customHeight="1">
      <c r="A86" s="161"/>
      <c r="B86" s="177" t="s">
        <v>6860</v>
      </c>
      <c r="C86" s="161"/>
      <c r="D86" s="161"/>
      <c r="E86" s="161"/>
      <c r="F86" s="161"/>
      <c r="G86" s="161"/>
      <c r="H86" s="161"/>
      <c r="I86" s="161"/>
      <c r="J86" s="161"/>
      <c r="K86" s="161"/>
      <c r="L86" s="161"/>
      <c r="M86" s="161"/>
      <c r="N86" s="161"/>
      <c r="O86" s="161"/>
      <c r="P86" s="161"/>
      <c r="Q86" s="161"/>
      <c r="R86" s="201" t="s">
        <v>6770</v>
      </c>
      <c r="S86" s="202" t="s">
        <v>6861</v>
      </c>
      <c r="T86" s="189" t="s">
        <v>6861</v>
      </c>
      <c r="U86" s="189" t="s">
        <v>6807</v>
      </c>
      <c r="V86" s="190" t="s">
        <v>6862</v>
      </c>
      <c r="W86" s="190" t="s">
        <v>6863</v>
      </c>
      <c r="X86" s="178"/>
      <c r="AD86" s="181" t="s">
        <v>6864</v>
      </c>
    </row>
    <row r="87" spans="1:30" ht="21">
      <c r="A87" s="161"/>
      <c r="B87" s="169" t="s">
        <v>6865</v>
      </c>
      <c r="C87" s="161"/>
      <c r="D87" s="161"/>
      <c r="E87" s="161"/>
      <c r="F87" s="161"/>
      <c r="G87" s="161"/>
      <c r="H87" s="161"/>
      <c r="I87" s="161"/>
      <c r="J87" s="161"/>
      <c r="K87" s="161"/>
      <c r="L87" s="161"/>
      <c r="M87" s="161"/>
      <c r="N87" s="161"/>
      <c r="O87" s="161"/>
      <c r="P87" s="161"/>
      <c r="Q87" s="161"/>
      <c r="R87" s="221" t="s">
        <v>6770</v>
      </c>
      <c r="S87" s="222" t="s">
        <v>6866</v>
      </c>
      <c r="T87" s="189" t="s">
        <v>6866</v>
      </c>
      <c r="U87" s="189" t="s">
        <v>6867</v>
      </c>
      <c r="V87" s="190" t="s">
        <v>6868</v>
      </c>
      <c r="W87" s="190" t="s">
        <v>6869</v>
      </c>
      <c r="X87" s="178"/>
      <c r="AD87" s="181" t="s">
        <v>6870</v>
      </c>
    </row>
    <row r="88" spans="1:30" ht="21">
      <c r="A88" s="161"/>
      <c r="B88" s="169" t="s">
        <v>6871</v>
      </c>
      <c r="C88" s="161"/>
      <c r="D88" s="161"/>
      <c r="E88" s="161"/>
      <c r="F88" s="161"/>
      <c r="G88" s="161"/>
      <c r="H88" s="161"/>
      <c r="I88" s="161"/>
      <c r="J88" s="161"/>
      <c r="K88" s="161"/>
      <c r="L88" s="161"/>
      <c r="M88" s="161"/>
      <c r="N88" s="161"/>
      <c r="O88" s="161"/>
      <c r="P88" s="161"/>
      <c r="Q88" s="161"/>
      <c r="R88" s="193" t="s">
        <v>6770</v>
      </c>
      <c r="S88" s="194" t="s">
        <v>6872</v>
      </c>
      <c r="T88" s="189" t="s">
        <v>6872</v>
      </c>
      <c r="U88" s="189" t="s">
        <v>6784</v>
      </c>
      <c r="V88" s="190" t="s">
        <v>6873</v>
      </c>
      <c r="W88" s="190" t="s">
        <v>6874</v>
      </c>
      <c r="X88" s="178"/>
      <c r="AD88" s="181" t="s">
        <v>6875</v>
      </c>
    </row>
    <row r="89" spans="1:30" ht="21">
      <c r="A89" s="161"/>
      <c r="B89" s="161"/>
      <c r="C89" s="161"/>
      <c r="D89" s="161"/>
      <c r="E89" s="161"/>
      <c r="F89" s="161"/>
      <c r="G89" s="161"/>
      <c r="H89" s="161"/>
      <c r="I89" s="161"/>
      <c r="J89" s="161"/>
      <c r="K89" s="161"/>
      <c r="L89" s="161"/>
      <c r="M89" s="161"/>
      <c r="N89" s="161"/>
      <c r="O89" s="161"/>
      <c r="P89" s="161"/>
      <c r="Q89" s="161"/>
      <c r="R89" s="223" t="s">
        <v>6770</v>
      </c>
      <c r="S89" s="224" t="s">
        <v>6876</v>
      </c>
      <c r="T89" s="189" t="s">
        <v>6876</v>
      </c>
      <c r="U89" s="189" t="s">
        <v>6877</v>
      </c>
      <c r="V89" s="190" t="s">
        <v>6878</v>
      </c>
      <c r="W89" s="190" t="s">
        <v>6879</v>
      </c>
      <c r="X89" s="178"/>
      <c r="AD89" s="181" t="s">
        <v>6880</v>
      </c>
    </row>
    <row r="90" spans="1:30" ht="23.25">
      <c r="A90" s="161"/>
      <c r="B90" s="165" t="s">
        <v>6881</v>
      </c>
      <c r="C90" s="161"/>
      <c r="D90" s="161"/>
      <c r="E90" s="161"/>
      <c r="F90" s="161"/>
      <c r="G90" s="161"/>
      <c r="H90" s="161"/>
      <c r="I90" s="161"/>
      <c r="J90" s="161"/>
      <c r="K90" s="161"/>
      <c r="L90" s="161"/>
      <c r="M90" s="161"/>
      <c r="N90" s="161"/>
      <c r="O90" s="161"/>
      <c r="P90" s="161"/>
      <c r="Q90" s="161"/>
      <c r="R90" s="187" t="s">
        <v>6770</v>
      </c>
      <c r="S90" s="188" t="s">
        <v>6882</v>
      </c>
      <c r="T90" s="189" t="s">
        <v>6882</v>
      </c>
      <c r="U90" s="189" t="s">
        <v>6772</v>
      </c>
      <c r="V90" s="190" t="s">
        <v>6883</v>
      </c>
      <c r="W90" s="190" t="s">
        <v>6884</v>
      </c>
      <c r="X90" s="178"/>
      <c r="AD90" s="181" t="s">
        <v>6885</v>
      </c>
    </row>
    <row r="91" spans="1:30" ht="21">
      <c r="A91" s="161"/>
      <c r="B91" s="177" t="s">
        <v>6886</v>
      </c>
      <c r="C91" s="161"/>
      <c r="D91" s="161"/>
      <c r="E91" s="161"/>
      <c r="F91" s="161"/>
      <c r="G91" s="161"/>
      <c r="H91" s="161"/>
      <c r="I91" s="161"/>
      <c r="J91" s="161"/>
      <c r="K91" s="161"/>
      <c r="L91" s="161"/>
      <c r="M91" s="161"/>
      <c r="N91" s="161"/>
      <c r="O91" s="161"/>
      <c r="P91" s="161"/>
      <c r="Q91" s="161"/>
      <c r="R91" s="225" t="s">
        <v>6770</v>
      </c>
      <c r="S91" s="226" t="s">
        <v>6887</v>
      </c>
      <c r="T91" s="189" t="s">
        <v>6887</v>
      </c>
      <c r="U91" s="189" t="s">
        <v>6888</v>
      </c>
      <c r="V91" s="190" t="s">
        <v>6889</v>
      </c>
      <c r="W91" s="190" t="s">
        <v>6890</v>
      </c>
      <c r="X91" s="178"/>
      <c r="AD91" s="181" t="s">
        <v>6891</v>
      </c>
    </row>
    <row r="92" spans="1:30" ht="21">
      <c r="A92" s="161"/>
      <c r="B92" s="169" t="s">
        <v>6892</v>
      </c>
      <c r="C92" s="161"/>
      <c r="D92" s="161"/>
      <c r="E92" s="161"/>
      <c r="F92" s="161"/>
      <c r="G92" s="161"/>
      <c r="H92" s="161"/>
      <c r="I92" s="161"/>
      <c r="J92" s="161"/>
      <c r="K92" s="161"/>
      <c r="L92" s="161"/>
      <c r="M92" s="161"/>
      <c r="N92" s="161"/>
      <c r="O92" s="161"/>
      <c r="P92" s="161"/>
      <c r="Q92" s="161"/>
      <c r="R92" s="227" t="s">
        <v>6770</v>
      </c>
      <c r="S92" s="228" t="s">
        <v>6893</v>
      </c>
      <c r="T92" s="189" t="s">
        <v>6893</v>
      </c>
      <c r="U92" s="189" t="s">
        <v>6894</v>
      </c>
      <c r="V92" s="190" t="s">
        <v>6895</v>
      </c>
      <c r="W92" s="190" t="s">
        <v>6896</v>
      </c>
      <c r="X92" s="178"/>
    </row>
    <row r="93" spans="1:30" ht="21">
      <c r="A93" s="161"/>
      <c r="B93" s="169" t="s">
        <v>6897</v>
      </c>
      <c r="C93" s="161"/>
      <c r="D93" s="161"/>
      <c r="E93" s="161"/>
      <c r="F93" s="161"/>
      <c r="G93" s="161"/>
      <c r="H93" s="161"/>
      <c r="I93" s="161"/>
      <c r="J93" s="161"/>
      <c r="K93" s="161"/>
      <c r="L93" s="161"/>
      <c r="M93" s="161"/>
      <c r="N93" s="161"/>
      <c r="O93" s="161"/>
      <c r="P93" s="161"/>
      <c r="Q93" s="161"/>
      <c r="R93" s="199" t="s">
        <v>6770</v>
      </c>
      <c r="S93" s="200" t="s">
        <v>6898</v>
      </c>
      <c r="T93" s="189" t="s">
        <v>6898</v>
      </c>
      <c r="U93" s="189" t="s">
        <v>6802</v>
      </c>
      <c r="V93" s="190" t="s">
        <v>6899</v>
      </c>
      <c r="W93" s="190" t="s">
        <v>6900</v>
      </c>
      <c r="X93" s="178"/>
      <c r="AD93" s="181" t="s">
        <v>6901</v>
      </c>
    </row>
    <row r="94" spans="1:30" ht="21">
      <c r="A94" s="161"/>
      <c r="B94" s="161"/>
      <c r="C94" s="161"/>
      <c r="D94" s="161"/>
      <c r="E94" s="161"/>
      <c r="F94" s="161"/>
      <c r="G94" s="161"/>
      <c r="H94" s="161"/>
      <c r="I94" s="161"/>
      <c r="J94" s="161"/>
      <c r="K94" s="161"/>
      <c r="L94" s="161"/>
      <c r="M94" s="161"/>
      <c r="N94" s="161"/>
      <c r="O94" s="161"/>
      <c r="P94" s="161"/>
      <c r="Q94" s="161"/>
      <c r="R94" s="229" t="s">
        <v>6770</v>
      </c>
      <c r="S94" s="230" t="s">
        <v>6902</v>
      </c>
      <c r="T94" s="189" t="s">
        <v>6902</v>
      </c>
      <c r="U94" s="189" t="s">
        <v>6903</v>
      </c>
      <c r="V94" s="190" t="s">
        <v>6904</v>
      </c>
      <c r="W94" s="190" t="s">
        <v>6905</v>
      </c>
      <c r="X94" s="178"/>
      <c r="AD94" s="181" t="s">
        <v>6906</v>
      </c>
    </row>
    <row r="95" spans="1:30" ht="21">
      <c r="A95" s="161"/>
      <c r="B95" s="177" t="s">
        <v>6907</v>
      </c>
      <c r="C95" s="161"/>
      <c r="D95" s="161"/>
      <c r="E95" s="161"/>
      <c r="F95" s="161"/>
      <c r="G95" s="161"/>
      <c r="H95" s="161"/>
      <c r="I95" s="161"/>
      <c r="J95" s="161"/>
      <c r="K95" s="161"/>
      <c r="L95" s="161"/>
      <c r="M95" s="161"/>
      <c r="N95" s="161"/>
      <c r="O95" s="161"/>
      <c r="P95" s="161"/>
      <c r="Q95" s="161"/>
      <c r="R95" s="219" t="s">
        <v>6770</v>
      </c>
      <c r="S95" s="220" t="s">
        <v>6908</v>
      </c>
      <c r="T95" s="189" t="s">
        <v>6908</v>
      </c>
      <c r="U95" s="189" t="s">
        <v>6856</v>
      </c>
      <c r="V95" s="190" t="s">
        <v>6909</v>
      </c>
      <c r="W95" s="190" t="s">
        <v>6910</v>
      </c>
      <c r="X95" s="178"/>
      <c r="AD95" s="181" t="s">
        <v>6911</v>
      </c>
    </row>
    <row r="96" spans="1:30" ht="21">
      <c r="A96" s="161"/>
      <c r="B96" s="169" t="s">
        <v>6912</v>
      </c>
      <c r="C96" s="161"/>
      <c r="D96" s="161"/>
      <c r="E96" s="161"/>
      <c r="F96" s="161"/>
      <c r="G96" s="161"/>
      <c r="H96" s="161"/>
      <c r="I96" s="161"/>
      <c r="J96" s="161"/>
      <c r="K96" s="161"/>
      <c r="L96" s="161"/>
      <c r="M96" s="161"/>
      <c r="N96" s="161"/>
      <c r="O96" s="161"/>
      <c r="P96" s="161"/>
      <c r="Q96" s="161"/>
      <c r="R96" s="213" t="s">
        <v>6770</v>
      </c>
      <c r="S96" s="214" t="s">
        <v>6913</v>
      </c>
      <c r="T96" s="189" t="s">
        <v>6913</v>
      </c>
      <c r="U96" s="189" t="s">
        <v>6839</v>
      </c>
      <c r="V96" s="190" t="s">
        <v>6914</v>
      </c>
      <c r="W96" s="190" t="s">
        <v>6915</v>
      </c>
      <c r="X96" s="178"/>
      <c r="AD96" s="181" t="s">
        <v>6916</v>
      </c>
    </row>
    <row r="97" spans="1:30" ht="21">
      <c r="A97" s="161"/>
      <c r="B97" s="169" t="s">
        <v>6917</v>
      </c>
      <c r="C97" s="161"/>
      <c r="D97" s="161"/>
      <c r="E97" s="161"/>
      <c r="F97" s="161"/>
      <c r="G97" s="161"/>
      <c r="H97" s="161"/>
      <c r="I97" s="161"/>
      <c r="J97" s="161"/>
      <c r="K97" s="161"/>
      <c r="L97" s="161"/>
      <c r="M97" s="161"/>
      <c r="N97" s="161"/>
      <c r="O97" s="161"/>
      <c r="P97" s="161"/>
      <c r="Q97" s="161"/>
      <c r="R97" s="201" t="s">
        <v>6770</v>
      </c>
      <c r="S97" s="202" t="s">
        <v>6918</v>
      </c>
      <c r="T97" s="189" t="s">
        <v>6918</v>
      </c>
      <c r="U97" s="189" t="s">
        <v>6807</v>
      </c>
      <c r="V97" s="190" t="s">
        <v>6919</v>
      </c>
      <c r="W97" s="190" t="s">
        <v>6920</v>
      </c>
      <c r="X97" s="178"/>
      <c r="AD97" s="181" t="s">
        <v>6921</v>
      </c>
    </row>
    <row r="98" spans="1:30" ht="21">
      <c r="A98" s="161"/>
      <c r="B98" s="169" t="s">
        <v>6922</v>
      </c>
      <c r="C98" s="161"/>
      <c r="D98" s="161"/>
      <c r="E98" s="161"/>
      <c r="F98" s="161"/>
      <c r="G98" s="161"/>
      <c r="H98" s="161"/>
      <c r="I98" s="161"/>
      <c r="J98" s="161"/>
      <c r="K98" s="161"/>
      <c r="L98" s="161"/>
      <c r="M98" s="161"/>
      <c r="N98" s="161"/>
      <c r="O98" s="161"/>
      <c r="P98" s="161"/>
      <c r="Q98" s="161"/>
      <c r="R98" s="231" t="s">
        <v>6770</v>
      </c>
      <c r="S98" s="232" t="s">
        <v>6923</v>
      </c>
      <c r="T98" s="189" t="s">
        <v>6923</v>
      </c>
      <c r="U98" s="189" t="s">
        <v>6924</v>
      </c>
      <c r="V98" s="190" t="s">
        <v>6925</v>
      </c>
      <c r="W98" s="190" t="s">
        <v>6926</v>
      </c>
      <c r="X98" s="178"/>
      <c r="AD98" s="181" t="s">
        <v>6927</v>
      </c>
    </row>
    <row r="99" spans="1:30">
      <c r="A99" s="161"/>
      <c r="B99" s="161"/>
      <c r="C99" s="161"/>
      <c r="D99" s="161"/>
      <c r="E99" s="161"/>
      <c r="F99" s="161"/>
      <c r="G99" s="161"/>
      <c r="H99" s="161"/>
      <c r="I99" s="161"/>
      <c r="J99" s="161"/>
      <c r="K99" s="161"/>
      <c r="L99" s="161"/>
      <c r="M99" s="161"/>
      <c r="N99" s="161"/>
      <c r="O99" s="161"/>
      <c r="P99" s="161"/>
      <c r="Q99" s="161"/>
      <c r="AD99" s="181" t="s">
        <v>6928</v>
      </c>
    </row>
    <row r="100" spans="1:30" ht="21">
      <c r="A100" s="161"/>
      <c r="B100" s="161"/>
      <c r="C100" s="161"/>
      <c r="D100" s="161"/>
      <c r="E100" s="161"/>
      <c r="F100" s="161"/>
      <c r="G100" s="161"/>
      <c r="H100" s="161"/>
      <c r="I100" s="161"/>
      <c r="J100" s="161"/>
      <c r="K100" s="161"/>
      <c r="L100" s="161"/>
      <c r="M100" s="161"/>
      <c r="N100" s="161"/>
      <c r="O100" s="161"/>
      <c r="P100" s="161"/>
      <c r="Q100" s="161"/>
      <c r="R100" s="186" t="s">
        <v>6929</v>
      </c>
      <c r="S100" s="186"/>
      <c r="T100" s="186"/>
      <c r="U100" s="186"/>
      <c r="V100" s="186"/>
      <c r="W100" s="186"/>
      <c r="X100" s="186"/>
      <c r="Y100" s="186"/>
      <c r="AD100" s="181" t="s">
        <v>6930</v>
      </c>
    </row>
    <row r="101" spans="1:30" ht="18">
      <c r="A101" s="161"/>
      <c r="B101" s="177" t="s">
        <v>6931</v>
      </c>
      <c r="C101" s="161"/>
      <c r="D101" s="161"/>
      <c r="E101" s="161"/>
      <c r="F101" s="161"/>
      <c r="G101" s="161"/>
      <c r="H101" s="161"/>
      <c r="I101" s="161"/>
      <c r="J101" s="161"/>
      <c r="K101" s="161"/>
      <c r="L101" s="161"/>
      <c r="M101" s="161"/>
      <c r="N101" s="161"/>
      <c r="O101" s="161"/>
      <c r="P101" s="161"/>
      <c r="Q101" s="161"/>
      <c r="R101" s="178"/>
      <c r="AD101" s="181" t="s">
        <v>6932</v>
      </c>
    </row>
    <row r="102" spans="1:30" ht="16.5">
      <c r="A102" s="161"/>
      <c r="B102" s="168" t="s">
        <v>6933</v>
      </c>
      <c r="C102" s="161"/>
      <c r="D102" s="161"/>
      <c r="E102" s="161"/>
      <c r="F102" s="161"/>
      <c r="G102" s="161"/>
      <c r="H102" s="161"/>
      <c r="I102" s="161"/>
      <c r="J102" s="161"/>
      <c r="K102" s="161" t="s">
        <v>6599</v>
      </c>
      <c r="L102" s="161"/>
      <c r="M102" s="161"/>
      <c r="N102" s="161"/>
      <c r="O102" s="161"/>
      <c r="P102" s="161"/>
      <c r="Q102" s="161"/>
      <c r="R102" s="233" t="s">
        <v>6934</v>
      </c>
      <c r="AD102" s="181" t="s">
        <v>6935</v>
      </c>
    </row>
    <row r="103" spans="1:30">
      <c r="A103" s="161"/>
      <c r="B103" s="169" t="s">
        <v>6936</v>
      </c>
      <c r="C103" s="161"/>
      <c r="D103" s="161"/>
      <c r="E103" s="161"/>
      <c r="F103" s="161"/>
      <c r="G103" s="161"/>
      <c r="H103" s="161"/>
      <c r="I103" s="161"/>
      <c r="J103" s="161"/>
      <c r="K103" s="161"/>
      <c r="L103" s="161"/>
      <c r="M103" s="161"/>
      <c r="N103" s="161"/>
      <c r="O103" s="161"/>
      <c r="P103" s="161"/>
      <c r="Q103" s="161"/>
      <c r="R103" s="234" t="s">
        <v>6937</v>
      </c>
      <c r="AD103" s="181" t="s">
        <v>6938</v>
      </c>
    </row>
    <row r="104" spans="1:30">
      <c r="A104" s="161"/>
      <c r="B104" s="161"/>
      <c r="C104" s="161"/>
      <c r="D104" s="161"/>
      <c r="E104" s="161"/>
      <c r="F104" s="161"/>
      <c r="G104" s="161"/>
      <c r="H104" s="161"/>
      <c r="I104" s="161"/>
      <c r="J104" s="161"/>
      <c r="K104" s="161"/>
      <c r="L104" s="161"/>
      <c r="M104" s="161"/>
      <c r="N104" s="161"/>
      <c r="O104" s="161"/>
      <c r="P104" s="161"/>
      <c r="Q104" s="161"/>
      <c r="R104" s="178"/>
      <c r="AD104" s="181" t="s">
        <v>6939</v>
      </c>
    </row>
    <row r="105" spans="1:30">
      <c r="A105" s="161"/>
      <c r="B105" s="161"/>
      <c r="C105" s="161"/>
      <c r="D105" s="161"/>
      <c r="E105" s="161"/>
      <c r="F105" s="161"/>
      <c r="G105" s="161"/>
      <c r="H105" s="161"/>
      <c r="I105" s="161"/>
      <c r="J105" s="161"/>
      <c r="K105" s="161"/>
      <c r="L105" s="161"/>
      <c r="M105" s="161"/>
      <c r="N105" s="161"/>
      <c r="O105" s="161"/>
      <c r="P105" s="161"/>
      <c r="Q105" s="161"/>
      <c r="R105" s="235" t="s">
        <v>6940</v>
      </c>
    </row>
    <row r="106" spans="1:30" ht="18">
      <c r="A106" s="161"/>
      <c r="B106" s="177" t="s">
        <v>6941</v>
      </c>
      <c r="C106" s="161"/>
      <c r="D106" s="161"/>
      <c r="E106" s="161"/>
      <c r="F106" s="161"/>
      <c r="G106" s="161"/>
      <c r="H106" s="161"/>
      <c r="I106" s="161"/>
      <c r="J106" s="161"/>
      <c r="K106" s="161"/>
      <c r="L106" s="161"/>
      <c r="M106" s="161"/>
      <c r="N106" s="161"/>
      <c r="O106" s="161"/>
      <c r="P106" s="161"/>
      <c r="Q106" s="161"/>
      <c r="R106" s="236"/>
      <c r="AD106" s="181" t="s">
        <v>6942</v>
      </c>
    </row>
    <row r="107" spans="1:30">
      <c r="A107" s="161"/>
      <c r="B107" s="169" t="s">
        <v>6943</v>
      </c>
      <c r="C107" s="161"/>
      <c r="D107" s="161"/>
      <c r="E107" s="161"/>
      <c r="F107" s="161"/>
      <c r="G107" s="161"/>
      <c r="H107" s="161"/>
      <c r="I107" s="161"/>
      <c r="J107" s="161"/>
      <c r="K107" s="161"/>
      <c r="L107" s="161"/>
      <c r="M107" s="161"/>
      <c r="N107" s="161"/>
      <c r="O107" s="161"/>
      <c r="P107" s="161"/>
      <c r="Q107" s="161"/>
      <c r="R107" s="237" t="s">
        <v>6944</v>
      </c>
      <c r="AD107" s="181" t="s">
        <v>2605</v>
      </c>
    </row>
    <row r="108" spans="1:30">
      <c r="A108" s="161"/>
      <c r="B108" s="169" t="s">
        <v>6945</v>
      </c>
      <c r="C108" s="161"/>
      <c r="D108" s="161"/>
      <c r="E108" s="161"/>
      <c r="F108" s="161"/>
      <c r="G108" s="161"/>
      <c r="H108" s="161"/>
      <c r="I108" s="161"/>
      <c r="J108" s="161"/>
      <c r="K108" s="161"/>
      <c r="L108" s="161"/>
      <c r="M108" s="161"/>
      <c r="N108" s="161"/>
      <c r="O108" s="161"/>
      <c r="P108" s="161"/>
      <c r="Q108" s="161"/>
      <c r="R108" s="236"/>
      <c r="AD108" s="181" t="s">
        <v>6946</v>
      </c>
    </row>
    <row r="109" spans="1:30">
      <c r="A109" s="161"/>
      <c r="B109" s="169" t="s">
        <v>6947</v>
      </c>
      <c r="C109" s="161"/>
      <c r="D109" s="161"/>
      <c r="E109" s="161"/>
      <c r="F109" s="161"/>
      <c r="G109" s="161"/>
      <c r="H109" s="161"/>
      <c r="I109" s="161"/>
      <c r="J109" s="161"/>
      <c r="K109" s="161"/>
      <c r="L109" s="161"/>
      <c r="M109" s="161"/>
      <c r="N109" s="161"/>
      <c r="O109" s="161"/>
      <c r="P109" s="161"/>
      <c r="Q109" s="161"/>
      <c r="R109" s="238" t="s">
        <v>6948</v>
      </c>
      <c r="AD109" s="181" t="s">
        <v>2606</v>
      </c>
    </row>
    <row r="110" spans="1:30">
      <c r="A110" s="161"/>
      <c r="B110" s="169" t="s">
        <v>6949</v>
      </c>
      <c r="C110" s="161"/>
      <c r="D110" s="161"/>
      <c r="E110" s="161"/>
      <c r="F110" s="161"/>
      <c r="G110" s="161"/>
      <c r="H110" s="161"/>
      <c r="I110" s="161"/>
      <c r="J110" s="161"/>
      <c r="K110" s="161"/>
      <c r="L110" s="161"/>
      <c r="M110" s="161"/>
      <c r="N110" s="161"/>
      <c r="O110" s="161"/>
      <c r="P110" s="161"/>
      <c r="Q110" s="161"/>
      <c r="R110" s="236"/>
      <c r="AD110" s="181" t="s">
        <v>6950</v>
      </c>
    </row>
    <row r="111" spans="1:30">
      <c r="A111" s="161"/>
      <c r="B111" s="161"/>
      <c r="C111" s="161"/>
      <c r="D111" s="161"/>
      <c r="E111" s="161"/>
      <c r="F111" s="161"/>
      <c r="G111" s="161"/>
      <c r="H111" s="161"/>
      <c r="I111" s="161"/>
      <c r="J111" s="161"/>
      <c r="K111" s="161"/>
      <c r="L111" s="161"/>
      <c r="M111" s="161"/>
      <c r="N111" s="161"/>
      <c r="O111" s="161"/>
      <c r="P111" s="161"/>
      <c r="Q111" s="161"/>
      <c r="R111" s="239" t="s">
        <v>6951</v>
      </c>
      <c r="AD111" s="181" t="s">
        <v>6952</v>
      </c>
    </row>
    <row r="112" spans="1:30" ht="18">
      <c r="A112" s="161"/>
      <c r="B112" s="177" t="s">
        <v>6953</v>
      </c>
      <c r="C112" s="161"/>
      <c r="D112" s="161"/>
      <c r="E112" s="161"/>
      <c r="F112" s="161"/>
      <c r="G112" s="161"/>
      <c r="H112" s="161"/>
      <c r="I112" s="161"/>
      <c r="J112" s="161"/>
      <c r="K112" s="161"/>
      <c r="L112" s="161"/>
      <c r="M112" s="161"/>
      <c r="N112" s="161"/>
      <c r="O112" s="161"/>
      <c r="P112" s="161"/>
      <c r="Q112" s="161"/>
      <c r="R112" s="236"/>
      <c r="AD112" s="181" t="s">
        <v>6954</v>
      </c>
    </row>
    <row r="113" spans="1:30">
      <c r="A113" s="161"/>
      <c r="B113" s="169" t="s">
        <v>6955</v>
      </c>
      <c r="C113" s="161"/>
      <c r="D113" s="161"/>
      <c r="E113" s="161"/>
      <c r="F113" s="161"/>
      <c r="G113" s="161"/>
      <c r="H113" s="161"/>
      <c r="I113" s="161"/>
      <c r="J113" s="161"/>
      <c r="K113" s="161"/>
      <c r="L113" s="161"/>
      <c r="M113" s="161"/>
      <c r="N113" s="161"/>
      <c r="O113" s="161"/>
      <c r="P113" s="161"/>
      <c r="Q113" s="161"/>
      <c r="R113" s="240" t="s">
        <v>6956</v>
      </c>
    </row>
    <row r="114" spans="1:30">
      <c r="A114" s="161"/>
      <c r="B114" s="169" t="s">
        <v>6957</v>
      </c>
      <c r="C114" s="161"/>
      <c r="D114" s="161"/>
      <c r="E114" s="161"/>
      <c r="F114" s="161"/>
      <c r="G114" s="161"/>
      <c r="H114" s="161"/>
      <c r="I114" s="161"/>
      <c r="J114" s="161"/>
      <c r="K114" s="161"/>
      <c r="L114" s="161"/>
      <c r="M114" s="161"/>
      <c r="N114" s="161"/>
      <c r="O114" s="161"/>
      <c r="P114" s="161"/>
      <c r="Q114" s="161"/>
      <c r="R114" s="236"/>
      <c r="AD114" s="181" t="s">
        <v>2601</v>
      </c>
    </row>
    <row r="115" spans="1:30">
      <c r="A115" s="161"/>
      <c r="B115" s="161"/>
      <c r="C115" s="161"/>
      <c r="D115" s="161"/>
      <c r="E115" s="161"/>
      <c r="F115" s="161"/>
      <c r="G115" s="161"/>
      <c r="H115" s="161"/>
      <c r="I115" s="161"/>
      <c r="J115" s="161"/>
      <c r="K115" s="161"/>
      <c r="L115" s="161"/>
      <c r="M115" s="161"/>
      <c r="N115" s="161"/>
      <c r="O115" s="161"/>
      <c r="P115" s="161"/>
      <c r="Q115" s="161"/>
      <c r="R115" s="241" t="s">
        <v>6958</v>
      </c>
      <c r="AD115" s="181" t="s">
        <v>6959</v>
      </c>
    </row>
    <row r="116" spans="1:30" ht="23.25">
      <c r="A116" s="161"/>
      <c r="B116" s="165" t="s">
        <v>6960</v>
      </c>
      <c r="C116" s="161"/>
      <c r="D116" s="161"/>
      <c r="E116" s="161"/>
      <c r="F116" s="161"/>
      <c r="G116" s="161"/>
      <c r="H116" s="161"/>
      <c r="I116" s="161"/>
      <c r="J116" s="161"/>
      <c r="K116" s="161"/>
      <c r="L116" s="161"/>
      <c r="M116" s="161"/>
      <c r="N116" s="161"/>
      <c r="O116" s="161"/>
      <c r="P116" s="161"/>
      <c r="Q116" s="161"/>
      <c r="R116" s="236"/>
      <c r="AD116" s="181" t="s">
        <v>2602</v>
      </c>
    </row>
    <row r="117" spans="1:30" ht="18">
      <c r="A117" s="161"/>
      <c r="B117" s="177" t="s">
        <v>6961</v>
      </c>
      <c r="C117" s="161"/>
      <c r="D117" s="161"/>
      <c r="E117" s="161"/>
      <c r="F117" s="161"/>
      <c r="G117" s="161"/>
      <c r="H117" s="161"/>
      <c r="I117" s="161"/>
      <c r="J117" s="161"/>
      <c r="K117" s="161"/>
      <c r="L117" s="161"/>
      <c r="M117" s="161"/>
      <c r="N117" s="161"/>
      <c r="O117" s="161"/>
      <c r="P117" s="161"/>
      <c r="Q117" s="161"/>
      <c r="R117" s="242" t="s">
        <v>6962</v>
      </c>
      <c r="AD117" s="181" t="s">
        <v>6963</v>
      </c>
    </row>
    <row r="118" spans="1:30">
      <c r="A118" s="161"/>
      <c r="B118" s="169" t="s">
        <v>6964</v>
      </c>
      <c r="C118" s="161"/>
      <c r="D118" s="161"/>
      <c r="E118" s="161"/>
      <c r="F118" s="161"/>
      <c r="G118" s="161"/>
      <c r="H118" s="161"/>
      <c r="I118" s="161"/>
      <c r="J118" s="161"/>
      <c r="K118" s="161"/>
      <c r="L118" s="161"/>
      <c r="M118" s="161"/>
      <c r="N118" s="161"/>
      <c r="O118" s="161"/>
      <c r="P118" s="161"/>
      <c r="Q118" s="161"/>
      <c r="R118" s="236"/>
      <c r="AD118" s="181" t="s">
        <v>2603</v>
      </c>
    </row>
    <row r="119" spans="1:30">
      <c r="A119" s="161"/>
      <c r="B119" s="169" t="s">
        <v>6965</v>
      </c>
      <c r="C119" s="161"/>
      <c r="D119" s="161"/>
      <c r="E119" s="161"/>
      <c r="F119" s="161"/>
      <c r="G119" s="161"/>
      <c r="H119" s="161"/>
      <c r="I119" s="161"/>
      <c r="J119" s="161"/>
      <c r="K119" s="161"/>
      <c r="L119" s="161"/>
      <c r="M119" s="161"/>
      <c r="N119" s="161"/>
      <c r="O119" s="161"/>
      <c r="P119" s="161"/>
      <c r="Q119" s="161"/>
      <c r="R119" s="243" t="s">
        <v>6966</v>
      </c>
      <c r="AD119" s="181" t="s">
        <v>6967</v>
      </c>
    </row>
    <row r="120" spans="1:30">
      <c r="A120" s="161"/>
      <c r="B120" s="169" t="s">
        <v>6968</v>
      </c>
      <c r="C120" s="161"/>
      <c r="D120" s="161"/>
      <c r="E120" s="161"/>
      <c r="F120" s="161"/>
      <c r="G120" s="161"/>
      <c r="H120" s="161"/>
      <c r="I120" s="161"/>
      <c r="J120" s="161"/>
      <c r="K120" s="161"/>
      <c r="L120" s="161"/>
      <c r="M120" s="161"/>
      <c r="N120" s="161"/>
      <c r="O120" s="161"/>
      <c r="P120" s="161"/>
      <c r="Q120" s="161"/>
      <c r="R120" s="236"/>
      <c r="AD120" s="181" t="s">
        <v>6969</v>
      </c>
    </row>
    <row r="121" spans="1:30">
      <c r="A121" s="161"/>
      <c r="B121" s="169" t="s">
        <v>6970</v>
      </c>
      <c r="C121" s="161"/>
      <c r="D121" s="161"/>
      <c r="E121" s="161"/>
      <c r="F121" s="161"/>
      <c r="G121" s="161"/>
      <c r="H121" s="161"/>
      <c r="I121" s="161"/>
      <c r="J121" s="161"/>
      <c r="K121" s="161"/>
      <c r="L121" s="161"/>
      <c r="M121" s="161"/>
      <c r="N121" s="161"/>
      <c r="O121" s="161"/>
      <c r="P121" s="161"/>
      <c r="Q121" s="161"/>
      <c r="R121" s="244" t="s">
        <v>6971</v>
      </c>
      <c r="AD121" s="181" t="s">
        <v>6972</v>
      </c>
    </row>
    <row r="122" spans="1:30">
      <c r="A122" s="161"/>
      <c r="B122" s="161"/>
      <c r="C122" s="161"/>
      <c r="D122" s="161"/>
      <c r="E122" s="161"/>
      <c r="F122" s="161"/>
      <c r="G122" s="161"/>
      <c r="H122" s="161"/>
      <c r="I122" s="161"/>
      <c r="J122" s="161"/>
      <c r="K122" s="161"/>
      <c r="L122" s="161"/>
      <c r="M122" s="161"/>
      <c r="N122" s="161"/>
      <c r="O122" s="161"/>
      <c r="P122" s="161"/>
      <c r="Q122" s="161"/>
      <c r="R122" s="236"/>
    </row>
    <row r="123" spans="1:30" ht="18">
      <c r="A123" s="161"/>
      <c r="B123" s="177" t="s">
        <v>6973</v>
      </c>
      <c r="C123" s="161"/>
      <c r="D123" s="161"/>
      <c r="E123" s="161"/>
      <c r="F123" s="161"/>
      <c r="G123" s="161"/>
      <c r="H123" s="161"/>
      <c r="I123" s="161"/>
      <c r="J123" s="161"/>
      <c r="K123" s="161"/>
      <c r="L123" s="161"/>
      <c r="M123" s="161"/>
      <c r="N123" s="161"/>
      <c r="O123" s="161"/>
      <c r="P123" s="161"/>
      <c r="Q123" s="161"/>
      <c r="R123" s="245" t="s">
        <v>6974</v>
      </c>
      <c r="AD123" s="181" t="s">
        <v>139</v>
      </c>
    </row>
    <row r="124" spans="1:30">
      <c r="A124" s="161"/>
      <c r="B124" s="169" t="s">
        <v>6975</v>
      </c>
      <c r="C124" s="161"/>
      <c r="D124" s="161"/>
      <c r="E124" s="161"/>
      <c r="F124" s="161"/>
      <c r="G124" s="161"/>
      <c r="H124" s="161"/>
      <c r="I124" s="161"/>
      <c r="J124" s="161"/>
      <c r="K124" s="161"/>
      <c r="L124" s="161"/>
      <c r="M124" s="161"/>
      <c r="N124" s="161"/>
      <c r="O124" s="161"/>
      <c r="P124" s="161"/>
      <c r="Q124" s="161"/>
      <c r="R124" s="236"/>
      <c r="AD124" s="181" t="s">
        <v>6976</v>
      </c>
    </row>
    <row r="125" spans="1:30">
      <c r="A125" s="161"/>
      <c r="B125" s="169" t="s">
        <v>6977</v>
      </c>
      <c r="C125" s="161"/>
      <c r="D125" s="161"/>
      <c r="E125" s="161"/>
      <c r="F125" s="161"/>
      <c r="G125" s="161"/>
      <c r="H125" s="161"/>
      <c r="I125" s="161"/>
      <c r="J125" s="161"/>
      <c r="K125" s="161"/>
      <c r="L125" s="161"/>
      <c r="M125" s="161"/>
      <c r="N125" s="161"/>
      <c r="O125" s="161"/>
      <c r="P125" s="161"/>
      <c r="Q125" s="161"/>
      <c r="R125" s="246" t="s">
        <v>6978</v>
      </c>
      <c r="AD125" s="181" t="s">
        <v>6979</v>
      </c>
    </row>
    <row r="126" spans="1:30">
      <c r="A126" s="161"/>
      <c r="B126" s="161"/>
      <c r="C126" s="161"/>
      <c r="D126" s="161"/>
      <c r="E126" s="161"/>
      <c r="F126" s="161"/>
      <c r="G126" s="161"/>
      <c r="H126" s="161"/>
      <c r="I126" s="161"/>
      <c r="J126" s="161"/>
      <c r="K126" s="161"/>
      <c r="L126" s="161"/>
      <c r="M126" s="161"/>
      <c r="N126" s="161"/>
      <c r="O126" s="161"/>
      <c r="P126" s="161"/>
      <c r="Q126" s="161"/>
      <c r="R126" s="236"/>
      <c r="AD126" s="181" t="s">
        <v>6980</v>
      </c>
    </row>
    <row r="127" spans="1:30" ht="18">
      <c r="A127" s="161"/>
      <c r="B127" s="177" t="s">
        <v>6981</v>
      </c>
      <c r="C127" s="161"/>
      <c r="D127" s="161"/>
      <c r="E127" s="161"/>
      <c r="F127" s="161"/>
      <c r="G127" s="161"/>
      <c r="H127" s="161"/>
      <c r="I127" s="161"/>
      <c r="J127" s="161"/>
      <c r="K127" s="161"/>
      <c r="L127" s="161"/>
      <c r="M127" s="161"/>
      <c r="N127" s="161"/>
      <c r="O127" s="161"/>
      <c r="P127" s="161"/>
      <c r="Q127" s="161"/>
      <c r="R127" s="247" t="s">
        <v>6982</v>
      </c>
      <c r="AD127" s="181" t="s">
        <v>6983</v>
      </c>
    </row>
    <row r="128" spans="1:30">
      <c r="A128" s="161"/>
      <c r="B128" s="169" t="s">
        <v>6984</v>
      </c>
      <c r="C128" s="161"/>
      <c r="D128" s="161"/>
      <c r="E128" s="161"/>
      <c r="F128" s="161"/>
      <c r="G128" s="161"/>
      <c r="H128" s="161"/>
      <c r="I128" s="161"/>
      <c r="J128" s="161"/>
      <c r="K128" s="161"/>
      <c r="L128" s="161"/>
      <c r="M128" s="161"/>
      <c r="N128" s="161"/>
      <c r="O128" s="161"/>
      <c r="P128" s="161"/>
      <c r="Q128" s="161"/>
      <c r="R128" s="236"/>
      <c r="AD128" s="181" t="s">
        <v>6985</v>
      </c>
    </row>
    <row r="129" spans="1:30">
      <c r="A129" s="161"/>
      <c r="B129" s="169" t="s">
        <v>6986</v>
      </c>
      <c r="C129" s="161"/>
      <c r="D129" s="161"/>
      <c r="E129" s="161"/>
      <c r="F129" s="161"/>
      <c r="G129" s="161"/>
      <c r="H129" s="161"/>
      <c r="I129" s="161"/>
      <c r="J129" s="161"/>
      <c r="K129" s="161"/>
      <c r="L129" s="161"/>
      <c r="M129" s="161"/>
      <c r="N129" s="161"/>
      <c r="O129" s="161"/>
      <c r="P129" s="161"/>
      <c r="Q129" s="161"/>
      <c r="R129" s="248" t="s">
        <v>6987</v>
      </c>
      <c r="AD129" s="181" t="s">
        <v>6988</v>
      </c>
    </row>
    <row r="130" spans="1:30">
      <c r="A130" s="161"/>
      <c r="B130" s="169" t="s">
        <v>6989</v>
      </c>
      <c r="C130" s="161"/>
      <c r="D130" s="161"/>
      <c r="E130" s="161"/>
      <c r="F130" s="161"/>
      <c r="G130" s="161"/>
      <c r="H130" s="161"/>
      <c r="I130" s="161"/>
      <c r="J130" s="161"/>
      <c r="K130" s="161"/>
      <c r="L130" s="161"/>
      <c r="M130" s="161"/>
      <c r="N130" s="161"/>
      <c r="O130" s="161"/>
      <c r="P130" s="161"/>
      <c r="Q130" s="161"/>
      <c r="R130" s="236"/>
    </row>
    <row r="131" spans="1:30">
      <c r="A131" s="161"/>
      <c r="B131" s="161"/>
      <c r="C131" s="161"/>
      <c r="D131" s="161"/>
      <c r="E131" s="161"/>
      <c r="F131" s="161"/>
      <c r="G131" s="161"/>
      <c r="H131" s="161"/>
      <c r="I131" s="161"/>
      <c r="J131" s="161"/>
      <c r="K131" s="161"/>
      <c r="L131" s="161"/>
      <c r="M131" s="161"/>
      <c r="N131" s="161"/>
      <c r="O131" s="161"/>
      <c r="P131" s="161"/>
      <c r="Q131" s="161"/>
      <c r="R131" s="249" t="s">
        <v>6990</v>
      </c>
      <c r="AD131" s="181" t="s">
        <v>6991</v>
      </c>
    </row>
    <row r="132" spans="1:30">
      <c r="A132" s="161"/>
      <c r="B132" s="169" t="s">
        <v>6992</v>
      </c>
      <c r="C132" s="161"/>
      <c r="D132" s="161"/>
      <c r="E132" s="161"/>
      <c r="F132" s="161"/>
      <c r="G132" s="161"/>
      <c r="H132" s="161"/>
      <c r="I132" s="161"/>
      <c r="J132" s="161"/>
      <c r="K132" s="161"/>
      <c r="L132" s="161"/>
      <c r="M132" s="161"/>
      <c r="N132" s="161"/>
      <c r="O132" s="161"/>
      <c r="P132" s="161"/>
      <c r="Q132" s="161"/>
      <c r="R132" s="236"/>
      <c r="AD132" s="181" t="s">
        <v>6993</v>
      </c>
    </row>
    <row r="133" spans="1:30">
      <c r="A133" s="161"/>
      <c r="B133" s="169" t="s">
        <v>6994</v>
      </c>
      <c r="C133" s="161"/>
      <c r="D133" s="161"/>
      <c r="E133" s="161"/>
      <c r="F133" s="161"/>
      <c r="G133" s="161"/>
      <c r="H133" s="161"/>
      <c r="I133" s="161"/>
      <c r="J133" s="161"/>
      <c r="K133" s="161"/>
      <c r="L133" s="161"/>
      <c r="M133" s="161"/>
      <c r="N133" s="161"/>
      <c r="O133" s="161"/>
      <c r="P133" s="161"/>
      <c r="Q133" s="161"/>
      <c r="R133" s="250" t="s">
        <v>6995</v>
      </c>
    </row>
    <row r="134" spans="1:30">
      <c r="A134" s="161"/>
      <c r="B134" s="169" t="s">
        <v>6996</v>
      </c>
      <c r="C134" s="161"/>
      <c r="D134" s="161"/>
      <c r="E134" s="161"/>
      <c r="F134" s="161"/>
      <c r="G134" s="161"/>
      <c r="H134" s="161"/>
      <c r="I134" s="161"/>
      <c r="J134" s="161"/>
      <c r="K134" s="161"/>
      <c r="L134" s="161"/>
      <c r="M134" s="161"/>
      <c r="N134" s="161"/>
      <c r="O134" s="161"/>
      <c r="P134" s="161"/>
      <c r="Q134" s="161"/>
      <c r="AD134" s="181" t="s">
        <v>6997</v>
      </c>
    </row>
    <row r="135" spans="1:30">
      <c r="A135" s="161"/>
      <c r="B135" s="161"/>
      <c r="C135" s="161"/>
      <c r="D135" s="161"/>
      <c r="E135" s="161"/>
      <c r="F135" s="161"/>
      <c r="G135" s="161"/>
      <c r="H135" s="161"/>
      <c r="I135" s="161"/>
      <c r="J135" s="161"/>
      <c r="K135" s="161"/>
      <c r="L135" s="161"/>
      <c r="M135" s="161"/>
      <c r="N135" s="161"/>
      <c r="O135" s="161"/>
      <c r="P135" s="161"/>
      <c r="Q135" s="161"/>
      <c r="R135" s="251" t="s">
        <v>6998</v>
      </c>
      <c r="S135" s="251" t="s">
        <v>6999</v>
      </c>
      <c r="T135" s="251" t="s">
        <v>7000</v>
      </c>
      <c r="U135" s="251" t="s">
        <v>7001</v>
      </c>
    </row>
    <row r="136" spans="1:30" ht="18">
      <c r="A136" s="161"/>
      <c r="B136" s="177" t="s">
        <v>7002</v>
      </c>
      <c r="C136" s="161"/>
      <c r="D136" s="161"/>
      <c r="E136" s="161"/>
      <c r="F136" s="161"/>
      <c r="G136" s="161"/>
      <c r="H136" s="161"/>
      <c r="I136" s="161"/>
      <c r="J136" s="161"/>
      <c r="K136" s="161"/>
      <c r="L136" s="161"/>
      <c r="M136" s="161"/>
      <c r="N136" s="161"/>
      <c r="O136" s="161"/>
      <c r="P136" s="161"/>
      <c r="Q136" s="161"/>
      <c r="R136" s="252"/>
      <c r="S136" s="253" t="s">
        <v>7003</v>
      </c>
      <c r="T136" s="253" t="s">
        <v>7004</v>
      </c>
      <c r="U136" s="253" t="s">
        <v>7005</v>
      </c>
    </row>
    <row r="137" spans="1:30" ht="23.25">
      <c r="A137" s="161"/>
      <c r="B137" s="169" t="s">
        <v>7006</v>
      </c>
      <c r="C137" s="161"/>
      <c r="D137" s="161"/>
      <c r="E137" s="161"/>
      <c r="F137" s="161"/>
      <c r="G137" s="161"/>
      <c r="H137" s="161"/>
      <c r="I137" s="161"/>
      <c r="J137" s="161"/>
      <c r="K137" s="161"/>
      <c r="L137" s="161"/>
      <c r="M137" s="161"/>
      <c r="N137" s="161"/>
      <c r="O137" s="161"/>
      <c r="P137" s="161"/>
      <c r="Q137" s="161"/>
      <c r="R137" s="254"/>
      <c r="S137" s="253" t="s">
        <v>7007</v>
      </c>
      <c r="T137" s="253" t="s">
        <v>7008</v>
      </c>
      <c r="U137" s="253" t="s">
        <v>7009</v>
      </c>
      <c r="AD137" s="255" t="s">
        <v>7010</v>
      </c>
    </row>
    <row r="138" spans="1:30">
      <c r="A138" s="161"/>
      <c r="B138" s="169" t="s">
        <v>7011</v>
      </c>
      <c r="C138" s="161"/>
      <c r="D138" s="161"/>
      <c r="E138" s="161"/>
      <c r="F138" s="161"/>
      <c r="G138" s="161"/>
      <c r="H138" s="161"/>
      <c r="I138" s="161"/>
      <c r="J138" s="161"/>
      <c r="K138" s="161"/>
      <c r="L138" s="161"/>
      <c r="M138" s="161"/>
      <c r="N138" s="161"/>
      <c r="O138" s="161"/>
      <c r="P138" s="161"/>
      <c r="Q138" s="161"/>
      <c r="R138" s="256"/>
      <c r="S138" s="253" t="s">
        <v>7012</v>
      </c>
      <c r="T138" s="253" t="s">
        <v>7013</v>
      </c>
      <c r="U138" s="253" t="s">
        <v>7014</v>
      </c>
      <c r="AD138" s="178"/>
    </row>
    <row r="139" spans="1:30">
      <c r="A139" s="161"/>
      <c r="B139" s="169" t="s">
        <v>7015</v>
      </c>
      <c r="C139" s="161"/>
      <c r="D139" s="161"/>
      <c r="E139" s="161"/>
      <c r="F139" s="161"/>
      <c r="G139" s="161"/>
      <c r="H139" s="161"/>
      <c r="I139" s="161"/>
      <c r="J139" s="161"/>
      <c r="K139" s="161"/>
      <c r="L139" s="161"/>
      <c r="M139" s="161"/>
      <c r="N139" s="161"/>
      <c r="O139" s="161"/>
      <c r="P139" s="161"/>
      <c r="Q139" s="161"/>
      <c r="R139" s="257"/>
      <c r="S139" s="253" t="s">
        <v>7016</v>
      </c>
      <c r="T139" s="253" t="s">
        <v>7017</v>
      </c>
      <c r="U139" s="253" t="s">
        <v>7018</v>
      </c>
      <c r="AD139" s="178" t="s">
        <v>7019</v>
      </c>
    </row>
    <row r="140" spans="1:30">
      <c r="A140" s="161"/>
      <c r="B140" s="161"/>
      <c r="C140" s="161"/>
      <c r="D140" s="161"/>
      <c r="E140" s="161"/>
      <c r="F140" s="161"/>
      <c r="G140" s="161"/>
      <c r="H140" s="161"/>
      <c r="I140" s="161"/>
      <c r="J140" s="161"/>
      <c r="K140" s="161"/>
      <c r="L140" s="183" t="s">
        <v>7020</v>
      </c>
      <c r="M140" s="161"/>
      <c r="N140" s="161"/>
      <c r="O140" s="161"/>
      <c r="P140" s="258" t="str">
        <f>"Ligne "&amp;ROW()</f>
        <v>Ligne 140</v>
      </c>
      <c r="Q140" s="161"/>
      <c r="R140" s="259"/>
      <c r="S140" s="253" t="s">
        <v>7021</v>
      </c>
      <c r="T140" s="253" t="s">
        <v>7022</v>
      </c>
      <c r="U140" s="253" t="s">
        <v>7023</v>
      </c>
      <c r="AD140" s="181" t="s">
        <v>7024</v>
      </c>
    </row>
    <row r="141" spans="1:30">
      <c r="B141" s="260"/>
      <c r="C141" s="261"/>
      <c r="D141" s="261"/>
      <c r="E141" s="261"/>
      <c r="F141" s="262"/>
      <c r="G141" s="262"/>
      <c r="H141" s="262"/>
      <c r="I141" s="262"/>
      <c r="J141" s="263"/>
      <c r="K141" s="161"/>
      <c r="L141" s="161" t="s">
        <v>7025</v>
      </c>
      <c r="M141" s="161"/>
      <c r="N141" s="161"/>
      <c r="O141" s="161"/>
      <c r="P141" s="161"/>
      <c r="Q141" s="161"/>
      <c r="R141" s="264"/>
      <c r="S141" s="253" t="s">
        <v>7026</v>
      </c>
      <c r="T141" s="253" t="s">
        <v>7027</v>
      </c>
      <c r="U141" s="253" t="s">
        <v>7028</v>
      </c>
      <c r="AD141" s="181" t="s">
        <v>7029</v>
      </c>
    </row>
    <row r="142" spans="1:30">
      <c r="B142" s="265"/>
      <c r="C142" s="161"/>
      <c r="D142" s="161"/>
      <c r="E142" s="161"/>
      <c r="G142" s="266" t="s">
        <v>6605</v>
      </c>
      <c r="J142" s="267" t="s">
        <v>6599</v>
      </c>
      <c r="K142" s="161"/>
      <c r="L142" s="161" t="s">
        <v>7030</v>
      </c>
      <c r="M142" s="161"/>
      <c r="N142" s="161"/>
      <c r="O142" s="161"/>
      <c r="P142" s="161"/>
      <c r="Q142" s="161"/>
      <c r="R142" s="268"/>
      <c r="S142" s="253" t="s">
        <v>7031</v>
      </c>
      <c r="T142" s="253" t="s">
        <v>7032</v>
      </c>
      <c r="U142" s="253" t="s">
        <v>7033</v>
      </c>
      <c r="AD142" s="181" t="s">
        <v>7034</v>
      </c>
    </row>
    <row r="143" spans="1:30">
      <c r="B143" s="265"/>
      <c r="C143" s="161"/>
      <c r="D143" s="161"/>
      <c r="E143" s="161"/>
      <c r="J143" s="267"/>
      <c r="K143" s="161"/>
      <c r="L143" s="161" t="s">
        <v>7035</v>
      </c>
      <c r="M143" s="161"/>
      <c r="N143" s="161"/>
      <c r="O143" s="161"/>
      <c r="P143" s="161"/>
      <c r="Q143" s="161"/>
      <c r="R143" s="269"/>
      <c r="S143" s="253" t="s">
        <v>7036</v>
      </c>
      <c r="T143" s="253" t="s">
        <v>7037</v>
      </c>
      <c r="U143" s="253" t="s">
        <v>7038</v>
      </c>
    </row>
    <row r="144" spans="1:30" ht="23.25">
      <c r="B144" s="265"/>
      <c r="C144" s="161"/>
      <c r="D144" s="161"/>
      <c r="E144" s="161"/>
      <c r="G144" s="266" t="s">
        <v>6612</v>
      </c>
      <c r="J144" s="267" t="s">
        <v>6599</v>
      </c>
      <c r="K144" s="161"/>
      <c r="L144" s="161" t="s">
        <v>7039</v>
      </c>
      <c r="M144" s="161"/>
      <c r="N144" s="161"/>
      <c r="O144" s="161"/>
      <c r="P144" s="161"/>
      <c r="Q144" s="161"/>
      <c r="R144" s="270"/>
      <c r="S144" s="253" t="s">
        <v>7040</v>
      </c>
      <c r="T144" s="253" t="s">
        <v>7041</v>
      </c>
      <c r="U144" s="253" t="s">
        <v>7042</v>
      </c>
      <c r="AD144" s="255" t="s">
        <v>7043</v>
      </c>
    </row>
    <row r="145" spans="2:30" ht="15">
      <c r="B145" s="265"/>
      <c r="C145" s="161"/>
      <c r="D145" s="161"/>
      <c r="E145" s="161"/>
      <c r="J145" s="267"/>
      <c r="K145" s="161"/>
      <c r="L145" s="161" t="s">
        <v>7044</v>
      </c>
      <c r="M145" s="161"/>
      <c r="N145" s="161"/>
      <c r="O145" s="161"/>
      <c r="P145" s="161"/>
      <c r="Q145" s="161"/>
      <c r="R145" s="271"/>
      <c r="S145" s="253" t="s">
        <v>7045</v>
      </c>
      <c r="T145" s="253" t="s">
        <v>7046</v>
      </c>
      <c r="U145" s="253" t="s">
        <v>7047</v>
      </c>
      <c r="AD145" s="178"/>
    </row>
    <row r="146" spans="2:30" ht="15">
      <c r="B146" s="265"/>
      <c r="C146" s="161"/>
      <c r="D146" s="161"/>
      <c r="E146" s="161"/>
      <c r="G146" s="266" t="s">
        <v>7048</v>
      </c>
      <c r="J146" s="267" t="s">
        <v>6599</v>
      </c>
      <c r="K146" s="161"/>
      <c r="L146" s="161" t="s">
        <v>7049</v>
      </c>
      <c r="M146" s="161"/>
      <c r="N146" s="161"/>
      <c r="O146" s="161"/>
      <c r="P146" s="161"/>
      <c r="Q146" s="161"/>
      <c r="R146" s="272"/>
      <c r="S146" s="253" t="s">
        <v>7050</v>
      </c>
      <c r="T146" s="253" t="s">
        <v>7051</v>
      </c>
      <c r="U146" s="253" t="s">
        <v>7052</v>
      </c>
      <c r="AD146" s="178" t="s">
        <v>7053</v>
      </c>
    </row>
    <row r="147" spans="2:30" ht="15">
      <c r="B147" s="265"/>
      <c r="C147" s="161"/>
      <c r="D147" s="161"/>
      <c r="E147" s="161"/>
      <c r="J147" s="267"/>
      <c r="K147" s="161"/>
      <c r="L147" s="161" t="s">
        <v>7054</v>
      </c>
      <c r="M147" s="161"/>
      <c r="N147" s="161"/>
      <c r="O147" s="161"/>
      <c r="P147" s="161"/>
      <c r="Q147" s="161"/>
      <c r="R147" s="161"/>
      <c r="S147" s="161"/>
      <c r="AD147" s="407" t="s">
        <v>7055</v>
      </c>
    </row>
    <row r="148" spans="2:30">
      <c r="B148" s="265"/>
      <c r="C148" s="161"/>
      <c r="D148" s="161"/>
      <c r="E148" s="161"/>
      <c r="J148" s="267"/>
      <c r="K148" s="161"/>
      <c r="L148" s="172" t="s">
        <v>6610</v>
      </c>
      <c r="M148" s="161" t="s">
        <v>6611</v>
      </c>
      <c r="N148" s="161"/>
      <c r="O148" s="161"/>
      <c r="P148" s="161"/>
      <c r="Q148" s="161"/>
      <c r="R148" s="161"/>
      <c r="S148" s="273" t="s">
        <v>7056</v>
      </c>
      <c r="T148" s="274"/>
      <c r="U148" s="161"/>
      <c r="V148" s="275"/>
      <c r="W148" s="275"/>
      <c r="X148" s="275"/>
      <c r="AD148" s="407"/>
    </row>
    <row r="149" spans="2:30" ht="16.5">
      <c r="B149" s="265"/>
      <c r="C149" s="161"/>
      <c r="D149" s="161"/>
      <c r="E149" s="161"/>
      <c r="J149" s="267"/>
      <c r="K149" s="161"/>
      <c r="L149" s="161"/>
      <c r="M149" s="161"/>
      <c r="N149" s="161"/>
      <c r="O149" s="161"/>
      <c r="P149" s="161"/>
      <c r="Q149" s="161"/>
      <c r="R149" s="161"/>
      <c r="S149" s="276" t="s">
        <v>6771</v>
      </c>
      <c r="T149" s="277" t="s">
        <v>6773</v>
      </c>
      <c r="U149" s="161"/>
      <c r="V149" s="161"/>
      <c r="W149" s="161"/>
      <c r="X149" s="161"/>
      <c r="AD149" s="278" t="s">
        <v>7057</v>
      </c>
    </row>
    <row r="150" spans="2:30" ht="16.5">
      <c r="B150" s="279"/>
      <c r="C150" s="280"/>
      <c r="D150" s="280"/>
      <c r="E150" s="280"/>
      <c r="F150" s="281"/>
      <c r="G150" s="281"/>
      <c r="H150" s="281"/>
      <c r="I150" s="281"/>
      <c r="J150" s="282"/>
      <c r="K150" s="161"/>
      <c r="L150" s="172"/>
      <c r="M150" s="172"/>
      <c r="N150" s="172"/>
      <c r="O150" s="172"/>
      <c r="P150" s="161"/>
      <c r="Q150" s="283" t="s">
        <v>7058</v>
      </c>
      <c r="R150" s="161"/>
      <c r="S150" s="276" t="s">
        <v>6783</v>
      </c>
      <c r="T150" s="277" t="s">
        <v>7059</v>
      </c>
      <c r="U150" s="161"/>
      <c r="V150" s="161"/>
      <c r="W150" s="161"/>
      <c r="X150" s="161"/>
      <c r="AD150" s="278" t="s">
        <v>7060</v>
      </c>
    </row>
    <row r="151" spans="2:30" ht="16.5">
      <c r="B151" s="161"/>
      <c r="C151" s="161"/>
      <c r="D151" s="161"/>
      <c r="E151" s="161"/>
      <c r="F151" s="161"/>
      <c r="G151" s="161"/>
      <c r="H151" s="161"/>
      <c r="I151" s="161"/>
      <c r="J151" s="161"/>
      <c r="K151" s="161"/>
      <c r="L151" s="172"/>
      <c r="M151" s="172"/>
      <c r="N151" s="172"/>
      <c r="O151" s="172"/>
      <c r="P151" s="161"/>
      <c r="Q151" s="284" t="s">
        <v>7061</v>
      </c>
      <c r="R151" s="161"/>
      <c r="S151" s="276" t="s">
        <v>6777</v>
      </c>
      <c r="T151" s="277" t="s">
        <v>7062</v>
      </c>
      <c r="U151" s="161"/>
      <c r="V151" s="161"/>
      <c r="W151" s="161"/>
      <c r="X151" s="161"/>
    </row>
    <row r="152" spans="2:30" ht="18.75">
      <c r="B152" s="166" t="s">
        <v>7063</v>
      </c>
      <c r="C152" s="161"/>
      <c r="D152" s="161"/>
      <c r="E152" s="161"/>
      <c r="F152" s="161"/>
      <c r="G152" s="161"/>
      <c r="H152" s="161"/>
      <c r="I152" s="161"/>
      <c r="J152" s="161"/>
      <c r="K152" s="161"/>
      <c r="L152" s="172"/>
      <c r="M152" s="172"/>
      <c r="N152" s="172"/>
      <c r="O152" s="172"/>
      <c r="P152" s="161"/>
      <c r="Q152" s="285" t="s">
        <v>7064</v>
      </c>
      <c r="R152" s="161"/>
      <c r="S152" s="276" t="s">
        <v>6789</v>
      </c>
      <c r="T152" s="277" t="s">
        <v>7065</v>
      </c>
      <c r="U152" s="161"/>
      <c r="V152" s="161"/>
      <c r="W152" s="161"/>
      <c r="X152" s="161"/>
    </row>
    <row r="153" spans="2:30" ht="18.75">
      <c r="B153" s="286" t="s">
        <v>7066</v>
      </c>
      <c r="C153" s="161"/>
      <c r="D153" s="161"/>
      <c r="E153" s="161"/>
      <c r="F153" s="161"/>
      <c r="G153" s="161"/>
      <c r="H153" s="161"/>
      <c r="I153" s="161"/>
      <c r="J153" s="161"/>
      <c r="K153" s="161"/>
      <c r="L153" s="172"/>
      <c r="M153" s="172"/>
      <c r="N153" s="172"/>
      <c r="O153" s="172"/>
      <c r="P153" s="161"/>
      <c r="Q153" s="161"/>
      <c r="R153" s="161"/>
      <c r="S153" s="276" t="s">
        <v>6866</v>
      </c>
      <c r="T153" s="277" t="s">
        <v>7067</v>
      </c>
      <c r="U153" s="161"/>
      <c r="V153" s="161"/>
      <c r="W153" s="161"/>
      <c r="X153" s="161"/>
    </row>
    <row r="154" spans="2:30" ht="18.75">
      <c r="B154" s="286"/>
      <c r="C154" s="161"/>
      <c r="D154" s="161"/>
      <c r="E154" s="161"/>
      <c r="F154" s="161"/>
      <c r="G154" s="161"/>
      <c r="H154" s="161"/>
      <c r="I154" s="161"/>
      <c r="J154" s="161"/>
      <c r="K154" s="161"/>
      <c r="L154" s="172"/>
      <c r="M154" s="172"/>
      <c r="N154" s="172"/>
      <c r="O154" s="172"/>
      <c r="P154" s="161"/>
      <c r="Q154" s="161"/>
      <c r="R154" s="161"/>
      <c r="S154" s="276" t="s">
        <v>6801</v>
      </c>
      <c r="T154" s="277" t="s">
        <v>7068</v>
      </c>
      <c r="U154" s="161"/>
      <c r="V154" s="161"/>
      <c r="W154" s="161"/>
      <c r="X154" s="161"/>
    </row>
    <row r="155" spans="2:30" ht="16.5">
      <c r="B155" s="161"/>
      <c r="C155" s="161"/>
      <c r="D155" s="161"/>
      <c r="E155" s="161"/>
      <c r="F155" s="161"/>
      <c r="G155" s="161"/>
      <c r="H155" s="161"/>
      <c r="I155" s="161"/>
      <c r="J155" s="161"/>
      <c r="K155" s="161"/>
      <c r="L155" s="161"/>
      <c r="M155" s="161"/>
      <c r="N155" s="161"/>
      <c r="O155" s="161"/>
      <c r="P155" s="161"/>
      <c r="Q155" s="161"/>
      <c r="R155" s="161"/>
      <c r="S155" s="276" t="s">
        <v>7069</v>
      </c>
      <c r="T155" s="277" t="s">
        <v>7070</v>
      </c>
      <c r="U155" s="161"/>
      <c r="V155" s="161"/>
      <c r="W155" s="161"/>
      <c r="X155" s="161"/>
    </row>
    <row r="156" spans="2:30" ht="16.5">
      <c r="B156" s="260"/>
      <c r="C156" s="261"/>
      <c r="D156" s="261"/>
      <c r="E156" s="261"/>
      <c r="F156" s="262"/>
      <c r="G156" s="287"/>
      <c r="H156" s="263"/>
      <c r="I156" s="161"/>
      <c r="J156" s="161"/>
      <c r="K156" s="161"/>
      <c r="L156" s="161"/>
      <c r="M156" s="161"/>
      <c r="N156" s="161"/>
      <c r="O156" s="161"/>
      <c r="P156" s="161"/>
      <c r="Q156" s="161"/>
      <c r="R156" s="161"/>
      <c r="S156" s="276" t="s">
        <v>7071</v>
      </c>
      <c r="T156" s="277" t="s">
        <v>10</v>
      </c>
      <c r="U156" s="161"/>
      <c r="V156" s="161"/>
      <c r="W156" s="161"/>
      <c r="X156" s="161"/>
    </row>
    <row r="157" spans="2:30">
      <c r="B157" s="265"/>
      <c r="C157" s="161"/>
      <c r="D157" s="161"/>
      <c r="E157" s="161"/>
      <c r="G157" s="288"/>
      <c r="H157" s="267"/>
      <c r="I157" s="161"/>
      <c r="J157" s="161"/>
      <c r="K157" s="161"/>
      <c r="L157" s="161"/>
      <c r="M157" s="161"/>
      <c r="N157" s="161"/>
      <c r="O157" s="161"/>
      <c r="P157" s="161"/>
      <c r="Q157" s="161"/>
      <c r="R157" s="161"/>
      <c r="S157" s="161"/>
    </row>
    <row r="158" spans="2:30">
      <c r="B158" s="265"/>
      <c r="C158" s="161"/>
      <c r="D158" s="161"/>
      <c r="E158" s="161"/>
      <c r="G158" s="288"/>
      <c r="H158" s="267"/>
      <c r="I158" s="161"/>
      <c r="J158" s="161"/>
      <c r="K158" s="161"/>
      <c r="L158" s="161"/>
      <c r="M158" s="161"/>
      <c r="N158" s="161"/>
      <c r="O158" s="161"/>
      <c r="P158" s="161"/>
      <c r="Q158" s="161"/>
      <c r="R158" s="161"/>
      <c r="S158" s="289" t="s">
        <v>7072</v>
      </c>
      <c r="T158" s="290"/>
      <c r="U158" s="275"/>
      <c r="V158" s="275"/>
      <c r="W158" s="275"/>
      <c r="X158" s="275"/>
      <c r="Y158" s="275"/>
      <c r="Z158" s="275"/>
      <c r="AA158" s="275"/>
      <c r="AB158" s="275"/>
    </row>
    <row r="159" spans="2:30" ht="17.25">
      <c r="B159" s="265"/>
      <c r="C159" s="161"/>
      <c r="D159" s="161"/>
      <c r="E159" s="161"/>
      <c r="G159" s="291" t="s">
        <v>7073</v>
      </c>
      <c r="H159" s="267"/>
      <c r="I159" s="161"/>
      <c r="J159" s="161"/>
      <c r="K159" s="161"/>
      <c r="L159" s="161"/>
      <c r="M159" s="161"/>
      <c r="N159" s="161"/>
      <c r="O159" s="161"/>
      <c r="P159" s="161"/>
      <c r="Q159" s="161"/>
      <c r="R159" s="161"/>
      <c r="S159" s="292" t="s">
        <v>7074</v>
      </c>
      <c r="T159" s="293" t="s">
        <v>7075</v>
      </c>
    </row>
    <row r="160" spans="2:30">
      <c r="B160" s="265"/>
      <c r="C160" s="161"/>
      <c r="D160" s="161"/>
      <c r="E160" s="161"/>
      <c r="G160" s="176" t="s">
        <v>6618</v>
      </c>
      <c r="H160" s="267"/>
      <c r="I160" s="161"/>
      <c r="J160" s="161"/>
      <c r="K160" s="161"/>
      <c r="L160" s="161"/>
      <c r="M160" s="161"/>
      <c r="N160" s="161"/>
      <c r="O160" s="161"/>
      <c r="P160" s="161"/>
      <c r="Q160" s="161"/>
      <c r="R160" s="161"/>
    </row>
    <row r="161" spans="2:27">
      <c r="B161" s="265"/>
      <c r="C161" s="161"/>
      <c r="D161" s="161"/>
      <c r="E161" s="161"/>
      <c r="G161" s="294" t="s">
        <v>7076</v>
      </c>
      <c r="H161" s="267"/>
      <c r="I161" s="161"/>
      <c r="J161" s="161"/>
      <c r="K161" s="161"/>
      <c r="L161" s="161"/>
      <c r="M161" s="161"/>
      <c r="N161" s="161"/>
      <c r="O161" s="161"/>
      <c r="P161" s="161"/>
      <c r="Q161" s="161"/>
      <c r="R161" s="161"/>
      <c r="S161" s="295" t="s">
        <v>7077</v>
      </c>
      <c r="T161" s="295"/>
      <c r="U161" s="295" t="s">
        <v>7078</v>
      </c>
      <c r="V161" s="295"/>
      <c r="W161" s="295"/>
      <c r="X161" s="295"/>
      <c r="Y161" s="295"/>
      <c r="Z161" s="295"/>
      <c r="AA161" s="295"/>
    </row>
    <row r="162" spans="2:27" ht="17.25">
      <c r="B162" s="265"/>
      <c r="C162" s="161"/>
      <c r="D162" s="161"/>
      <c r="E162" s="161"/>
      <c r="G162" s="296" t="s">
        <v>7079</v>
      </c>
      <c r="H162" s="267"/>
      <c r="I162" s="161"/>
      <c r="J162" s="161"/>
      <c r="K162" s="161"/>
      <c r="L162" s="161"/>
      <c r="M162" s="161"/>
      <c r="N162" s="161"/>
      <c r="O162" s="161"/>
      <c r="P162" s="161"/>
      <c r="Q162" s="161"/>
      <c r="R162" s="161"/>
      <c r="S162" s="297" t="s">
        <v>7080</v>
      </c>
      <c r="T162" s="297"/>
      <c r="U162" s="298" t="s">
        <v>7081</v>
      </c>
      <c r="V162" s="161"/>
      <c r="W162" s="161"/>
      <c r="X162" s="161"/>
      <c r="Y162" s="161"/>
      <c r="Z162" s="161"/>
      <c r="AA162" s="161"/>
    </row>
    <row r="163" spans="2:27" ht="17.25">
      <c r="B163" s="265"/>
      <c r="C163" s="161"/>
      <c r="D163" s="161"/>
      <c r="E163" s="161"/>
      <c r="G163" s="288"/>
      <c r="H163" s="267"/>
      <c r="I163" s="161"/>
      <c r="J163" s="161"/>
      <c r="K163" s="161"/>
      <c r="L163" s="161"/>
      <c r="M163" s="161"/>
      <c r="N163" s="161"/>
      <c r="O163" s="161"/>
      <c r="P163" s="161"/>
      <c r="Q163" s="161"/>
      <c r="R163" s="161"/>
      <c r="S163" s="299" t="s">
        <v>7082</v>
      </c>
      <c r="T163" s="299"/>
      <c r="U163" s="300" t="s">
        <v>7083</v>
      </c>
      <c r="V163" s="161"/>
      <c r="W163" s="161"/>
      <c r="X163" s="161"/>
      <c r="Y163" s="161"/>
      <c r="Z163" s="161"/>
      <c r="AA163" s="161"/>
    </row>
    <row r="164" spans="2:27" ht="17.25">
      <c r="B164" s="265"/>
      <c r="C164" s="161"/>
      <c r="D164" s="161"/>
      <c r="E164" s="161"/>
      <c r="G164" s="301" t="s">
        <v>7084</v>
      </c>
      <c r="H164" s="267" t="s">
        <v>6599</v>
      </c>
      <c r="I164" s="161"/>
      <c r="J164" s="161"/>
      <c r="K164" s="161"/>
      <c r="L164" s="161"/>
      <c r="M164" s="161"/>
      <c r="N164" s="161"/>
      <c r="O164" s="161"/>
      <c r="P164" s="161"/>
      <c r="Q164" s="302" t="s">
        <v>7085</v>
      </c>
      <c r="R164" s="161"/>
      <c r="S164" s="299" t="s">
        <v>7086</v>
      </c>
      <c r="T164" s="299"/>
      <c r="U164" s="300" t="s">
        <v>7087</v>
      </c>
      <c r="V164" s="161"/>
      <c r="W164" s="161"/>
      <c r="X164" s="161"/>
      <c r="Y164" s="161"/>
      <c r="Z164" s="161"/>
      <c r="AA164" s="161"/>
    </row>
    <row r="165" spans="2:27" ht="17.25">
      <c r="B165" s="279"/>
      <c r="C165" s="280"/>
      <c r="D165" s="280"/>
      <c r="E165" s="280"/>
      <c r="F165" s="281"/>
      <c r="G165" s="281"/>
      <c r="H165" s="282"/>
      <c r="I165" s="161"/>
      <c r="J165" s="161"/>
      <c r="K165" s="161"/>
      <c r="L165" s="161"/>
      <c r="M165" s="161"/>
      <c r="N165" s="161"/>
      <c r="O165" s="161"/>
      <c r="P165" s="161"/>
      <c r="Q165" s="303" t="s">
        <v>7088</v>
      </c>
      <c r="R165" s="161"/>
      <c r="S165" s="299" t="s">
        <v>7089</v>
      </c>
      <c r="T165" s="299"/>
      <c r="U165" s="300" t="s">
        <v>7090</v>
      </c>
      <c r="V165" s="161"/>
      <c r="W165" s="161"/>
      <c r="X165" s="161"/>
      <c r="Y165" s="161"/>
      <c r="Z165" s="161"/>
      <c r="AA165" s="161"/>
    </row>
    <row r="166" spans="2:27" ht="17.25">
      <c r="I166" s="161"/>
      <c r="J166" s="161"/>
      <c r="K166" s="161"/>
      <c r="L166" s="161"/>
      <c r="M166" s="161"/>
      <c r="N166" s="161"/>
      <c r="O166" s="161"/>
      <c r="P166" s="161"/>
      <c r="Q166" s="304" t="s">
        <v>7091</v>
      </c>
      <c r="R166" s="161"/>
      <c r="S166" s="299" t="s">
        <v>7092</v>
      </c>
      <c r="T166" s="299"/>
      <c r="U166" s="300" t="s">
        <v>7093</v>
      </c>
      <c r="V166" s="161"/>
      <c r="W166" s="161"/>
      <c r="X166" s="161"/>
      <c r="Y166" s="161"/>
      <c r="Z166" s="161"/>
      <c r="AA166" s="161"/>
    </row>
    <row r="167" spans="2:27" ht="17.25">
      <c r="B167" s="260"/>
      <c r="C167" s="261"/>
      <c r="D167" s="261"/>
      <c r="E167" s="261"/>
      <c r="F167" s="262"/>
      <c r="G167" s="287"/>
      <c r="H167" s="263"/>
      <c r="I167" s="161"/>
      <c r="J167" s="161"/>
      <c r="K167" s="161"/>
      <c r="L167" s="161"/>
      <c r="M167" s="161"/>
      <c r="N167" s="161"/>
      <c r="O167" s="161"/>
      <c r="P167" s="161"/>
      <c r="Q167" s="161"/>
      <c r="R167" s="161"/>
      <c r="S167" s="299" t="s">
        <v>7094</v>
      </c>
      <c r="T167" s="299"/>
      <c r="U167" s="300" t="s">
        <v>7095</v>
      </c>
      <c r="V167" s="161"/>
      <c r="W167" s="161"/>
      <c r="X167" s="161"/>
      <c r="Y167" s="161"/>
      <c r="Z167" s="161"/>
      <c r="AA167" s="161"/>
    </row>
    <row r="168" spans="2:27" ht="17.25">
      <c r="B168" s="265"/>
      <c r="C168" s="161"/>
      <c r="D168" s="161"/>
      <c r="E168" s="161"/>
      <c r="G168" s="288"/>
      <c r="H168" s="267"/>
      <c r="I168" s="161"/>
      <c r="J168" s="161"/>
      <c r="K168" s="161"/>
      <c r="L168" s="161"/>
      <c r="M168" s="161"/>
      <c r="N168" s="161"/>
      <c r="O168" s="161"/>
      <c r="P168" s="161"/>
      <c r="Q168" s="161"/>
      <c r="R168" s="161"/>
      <c r="S168" s="299" t="s">
        <v>7096</v>
      </c>
      <c r="T168" s="299"/>
      <c r="U168" s="300" t="s">
        <v>7097</v>
      </c>
      <c r="V168" s="161"/>
      <c r="W168" s="161"/>
      <c r="X168" s="161"/>
      <c r="Y168" s="161"/>
      <c r="Z168" s="161"/>
      <c r="AA168" s="161"/>
    </row>
    <row r="169" spans="2:27" ht="17.25">
      <c r="B169" s="265"/>
      <c r="C169" s="161"/>
      <c r="D169" s="161"/>
      <c r="E169" s="161"/>
      <c r="G169" s="288"/>
      <c r="H169" s="267"/>
      <c r="I169" s="161"/>
      <c r="J169" s="161"/>
      <c r="K169" s="161"/>
      <c r="L169" s="161"/>
      <c r="M169" s="161"/>
      <c r="N169" s="161"/>
      <c r="O169" s="161"/>
      <c r="P169" s="161"/>
      <c r="Q169" s="161"/>
      <c r="R169" s="161"/>
      <c r="S169" s="299" t="s">
        <v>7098</v>
      </c>
      <c r="T169" s="299"/>
      <c r="U169" s="300" t="s">
        <v>7099</v>
      </c>
      <c r="V169" s="161"/>
      <c r="W169" s="161"/>
      <c r="X169" s="161"/>
      <c r="Y169" s="161"/>
      <c r="Z169" s="161"/>
      <c r="AA169" s="161"/>
    </row>
    <row r="170" spans="2:27" ht="17.25">
      <c r="B170" s="265"/>
      <c r="C170" s="161"/>
      <c r="D170" s="161"/>
      <c r="E170" s="161"/>
      <c r="G170" s="305" t="s">
        <v>7100</v>
      </c>
      <c r="H170" s="267"/>
      <c r="I170" s="161"/>
      <c r="J170" s="161"/>
      <c r="K170" s="161"/>
      <c r="L170" s="161"/>
      <c r="M170" s="161"/>
      <c r="N170" s="161"/>
      <c r="O170" s="161"/>
      <c r="P170" s="161"/>
      <c r="Q170" s="161"/>
      <c r="R170" s="161"/>
      <c r="S170" s="299" t="s">
        <v>7101</v>
      </c>
      <c r="T170" s="299"/>
      <c r="U170" s="300" t="s">
        <v>7102</v>
      </c>
      <c r="V170" s="161"/>
      <c r="W170" s="161"/>
      <c r="X170" s="161"/>
      <c r="Y170" s="161"/>
      <c r="Z170" s="161"/>
      <c r="AA170" s="161"/>
    </row>
    <row r="171" spans="2:27" ht="17.25">
      <c r="B171" s="265"/>
      <c r="C171" s="161"/>
      <c r="D171" s="161"/>
      <c r="E171" s="161"/>
      <c r="G171" s="174" t="s">
        <v>6613</v>
      </c>
      <c r="H171" s="267"/>
      <c r="I171" s="161"/>
      <c r="J171" s="161"/>
      <c r="K171" s="161"/>
      <c r="L171" s="161"/>
      <c r="M171" s="161"/>
      <c r="N171" s="161"/>
      <c r="O171" s="161"/>
      <c r="P171" s="161"/>
      <c r="Q171" s="161"/>
      <c r="R171" s="161"/>
      <c r="S171" s="299" t="s">
        <v>7103</v>
      </c>
      <c r="T171" s="299"/>
      <c r="U171" s="300" t="s">
        <v>7104</v>
      </c>
      <c r="V171" s="161"/>
      <c r="W171" s="161"/>
      <c r="X171" s="161"/>
      <c r="Y171" s="161"/>
      <c r="Z171" s="161"/>
      <c r="AA171" s="161"/>
    </row>
    <row r="172" spans="2:27">
      <c r="B172" s="265"/>
      <c r="C172" s="161"/>
      <c r="D172" s="161"/>
      <c r="E172" s="161"/>
      <c r="G172" s="175" t="s">
        <v>6615</v>
      </c>
      <c r="H172" s="267"/>
      <c r="I172" s="161"/>
      <c r="J172" s="161"/>
      <c r="K172" s="161"/>
      <c r="L172" s="161"/>
      <c r="M172" s="161"/>
      <c r="N172" s="161"/>
      <c r="O172" s="161"/>
      <c r="P172" s="161"/>
      <c r="Q172" s="161"/>
      <c r="R172" s="161"/>
      <c r="S172" s="161"/>
      <c r="T172" s="161"/>
      <c r="U172" s="161"/>
      <c r="V172" s="161"/>
      <c r="W172" s="161"/>
      <c r="X172" s="161"/>
      <c r="Y172" s="161"/>
    </row>
    <row r="173" spans="2:27">
      <c r="B173" s="265"/>
      <c r="C173" s="161"/>
      <c r="D173" s="161"/>
      <c r="E173" s="161"/>
      <c r="G173" s="306" t="s">
        <v>7105</v>
      </c>
      <c r="H173" s="267"/>
      <c r="I173" s="161"/>
      <c r="J173" s="161"/>
      <c r="K173" s="161"/>
      <c r="L173" s="161"/>
      <c r="M173" s="161"/>
      <c r="N173" s="161"/>
      <c r="O173" s="161"/>
      <c r="P173" s="161"/>
    </row>
    <row r="174" spans="2:27">
      <c r="B174" s="265"/>
      <c r="C174" s="161"/>
      <c r="D174" s="161"/>
      <c r="E174" s="161"/>
      <c r="G174" s="288"/>
      <c r="H174" s="267"/>
      <c r="I174" s="161"/>
      <c r="J174" s="161"/>
      <c r="K174" s="161"/>
      <c r="L174" s="161"/>
      <c r="M174" s="161"/>
      <c r="N174" s="161"/>
      <c r="O174" s="161"/>
      <c r="P174" s="161"/>
    </row>
    <row r="175" spans="2:27">
      <c r="B175" s="265"/>
      <c r="C175" s="161"/>
      <c r="D175" s="161"/>
      <c r="E175" s="161"/>
      <c r="G175" s="301" t="s">
        <v>7106</v>
      </c>
      <c r="H175" s="267" t="s">
        <v>6599</v>
      </c>
      <c r="I175" s="161"/>
      <c r="J175" s="161"/>
      <c r="K175" s="161"/>
      <c r="L175" s="161"/>
      <c r="M175" s="161"/>
      <c r="N175" s="161"/>
      <c r="O175" s="161"/>
      <c r="P175" s="161"/>
    </row>
    <row r="176" spans="2:27">
      <c r="B176" s="279"/>
      <c r="C176" s="280"/>
      <c r="D176" s="280"/>
      <c r="E176" s="280"/>
      <c r="F176" s="281"/>
      <c r="G176" s="281"/>
      <c r="H176" s="282"/>
      <c r="I176" s="161"/>
      <c r="J176" s="161"/>
      <c r="K176" s="161"/>
      <c r="L176" s="161"/>
      <c r="M176" s="161"/>
      <c r="N176" s="161"/>
      <c r="O176" s="161"/>
      <c r="P176" s="161"/>
    </row>
    <row r="177" spans="2:16">
      <c r="I177" s="161"/>
      <c r="J177" s="161"/>
      <c r="K177" s="161"/>
      <c r="L177" s="161"/>
      <c r="M177" s="161"/>
      <c r="N177" s="161"/>
      <c r="O177" s="161"/>
      <c r="P177" s="161"/>
    </row>
    <row r="178" spans="2:16">
      <c r="B178" s="260"/>
      <c r="C178" s="261"/>
      <c r="D178" s="261"/>
      <c r="E178" s="261"/>
      <c r="F178" s="262"/>
      <c r="G178" s="287"/>
      <c r="H178" s="263"/>
      <c r="I178" s="161"/>
      <c r="J178" s="161"/>
      <c r="K178" s="161"/>
      <c r="L178" s="161"/>
      <c r="M178" s="161"/>
      <c r="N178" s="161"/>
      <c r="O178" s="161"/>
      <c r="P178" s="161"/>
    </row>
    <row r="179" spans="2:16">
      <c r="B179" s="265"/>
      <c r="C179" s="161"/>
      <c r="D179" s="161"/>
      <c r="E179" s="161"/>
      <c r="G179" s="288"/>
      <c r="H179" s="267"/>
      <c r="I179" s="161"/>
      <c r="J179" s="161"/>
      <c r="K179" s="161"/>
      <c r="L179" s="179" t="s">
        <v>6679</v>
      </c>
      <c r="M179" s="161"/>
      <c r="N179" s="161"/>
      <c r="O179" s="161"/>
      <c r="P179" s="161"/>
    </row>
    <row r="180" spans="2:16">
      <c r="B180" s="265"/>
      <c r="C180" s="161"/>
      <c r="D180" s="161"/>
      <c r="E180" s="161"/>
      <c r="G180" s="288"/>
      <c r="H180" s="267"/>
      <c r="I180" s="161"/>
      <c r="J180" s="161"/>
      <c r="K180" s="161"/>
      <c r="L180" s="184" t="s">
        <v>6682</v>
      </c>
      <c r="M180" s="161"/>
      <c r="N180" s="161"/>
      <c r="O180" s="161"/>
      <c r="P180" s="161"/>
    </row>
    <row r="181" spans="2:16">
      <c r="B181" s="265"/>
      <c r="C181" s="161"/>
      <c r="D181" s="161"/>
      <c r="E181" s="161"/>
      <c r="G181" s="307" t="s">
        <v>7107</v>
      </c>
      <c r="H181" s="267"/>
      <c r="I181" s="161"/>
      <c r="J181" s="161"/>
      <c r="K181" s="161"/>
      <c r="L181" s="179" t="s">
        <v>6685</v>
      </c>
      <c r="M181" s="161"/>
      <c r="N181" s="161"/>
      <c r="O181" s="161"/>
      <c r="P181" s="161"/>
    </row>
    <row r="182" spans="2:16">
      <c r="B182" s="265"/>
      <c r="C182" s="161"/>
      <c r="D182" s="161"/>
      <c r="E182" s="161"/>
      <c r="G182" s="308" t="s">
        <v>7108</v>
      </c>
      <c r="H182" s="267"/>
      <c r="I182" s="161"/>
      <c r="J182" s="161"/>
      <c r="K182" s="161"/>
      <c r="L182" s="169" t="s">
        <v>6687</v>
      </c>
      <c r="M182" s="161"/>
      <c r="N182" s="161"/>
      <c r="O182" s="161"/>
      <c r="P182" s="161"/>
    </row>
    <row r="183" spans="2:16">
      <c r="B183" s="265"/>
      <c r="C183" s="161"/>
      <c r="D183" s="161"/>
      <c r="E183" s="161"/>
      <c r="G183" s="309" t="s">
        <v>7109</v>
      </c>
      <c r="H183" s="267"/>
      <c r="I183" s="161"/>
      <c r="J183" s="161"/>
      <c r="K183" s="161"/>
      <c r="L183" s="161"/>
      <c r="M183" s="161"/>
      <c r="N183" s="161"/>
      <c r="O183" s="161"/>
      <c r="P183" s="161"/>
    </row>
    <row r="184" spans="2:16">
      <c r="B184" s="265"/>
      <c r="C184" s="161"/>
      <c r="D184" s="161"/>
      <c r="E184" s="161"/>
      <c r="G184" s="310" t="s">
        <v>7110</v>
      </c>
      <c r="H184" s="267"/>
      <c r="I184" s="161"/>
      <c r="J184" s="161"/>
      <c r="K184" s="161"/>
      <c r="L184" s="161"/>
      <c r="M184" s="161"/>
      <c r="N184" s="161"/>
      <c r="O184" s="161"/>
      <c r="P184" s="161"/>
    </row>
    <row r="185" spans="2:16">
      <c r="B185" s="265"/>
      <c r="C185" s="161"/>
      <c r="D185" s="161"/>
      <c r="E185" s="161"/>
      <c r="G185" s="288"/>
      <c r="H185" s="267"/>
      <c r="I185" s="161"/>
      <c r="J185" s="161"/>
      <c r="K185" s="161"/>
      <c r="L185" s="161"/>
      <c r="M185" s="161"/>
      <c r="N185" s="161"/>
      <c r="O185" s="161"/>
      <c r="P185" s="161"/>
    </row>
    <row r="186" spans="2:16">
      <c r="B186" s="265"/>
      <c r="C186" s="161"/>
      <c r="D186" s="161"/>
      <c r="E186" s="161"/>
      <c r="H186" s="267"/>
      <c r="I186" s="161"/>
      <c r="J186" s="161"/>
      <c r="K186" s="161"/>
      <c r="L186" s="161"/>
      <c r="M186" s="161"/>
      <c r="N186" s="161"/>
      <c r="O186" s="161"/>
      <c r="P186" s="161"/>
    </row>
    <row r="187" spans="2:16">
      <c r="B187" s="279"/>
      <c r="C187" s="280"/>
      <c r="D187" s="280"/>
      <c r="E187" s="280"/>
      <c r="F187" s="281"/>
      <c r="G187" s="281"/>
      <c r="H187" s="282"/>
      <c r="I187" s="161"/>
      <c r="J187" s="161"/>
      <c r="K187" s="161"/>
      <c r="L187" s="161"/>
      <c r="M187" s="161"/>
      <c r="N187" s="161"/>
      <c r="O187" s="161"/>
      <c r="P187" s="161"/>
    </row>
    <row r="188" spans="2:16">
      <c r="I188" s="161"/>
      <c r="J188" s="161"/>
      <c r="K188" s="161"/>
      <c r="L188" s="161"/>
      <c r="M188" s="161"/>
      <c r="N188" s="161"/>
      <c r="O188" s="161"/>
      <c r="P188" s="161"/>
    </row>
    <row r="189" spans="2:16">
      <c r="B189" s="260"/>
      <c r="C189" s="261"/>
      <c r="D189" s="261"/>
      <c r="E189" s="261"/>
      <c r="F189" s="262"/>
      <c r="G189" s="287"/>
      <c r="H189" s="263"/>
      <c r="I189" s="161"/>
      <c r="J189" s="161"/>
      <c r="K189" s="161"/>
      <c r="L189" s="161"/>
      <c r="M189" s="161"/>
      <c r="N189" s="161"/>
      <c r="O189" s="161"/>
      <c r="P189" s="161"/>
    </row>
    <row r="190" spans="2:16">
      <c r="B190" s="265"/>
      <c r="C190" s="161"/>
      <c r="D190" s="161"/>
      <c r="E190" s="161"/>
      <c r="G190" s="288"/>
      <c r="H190" s="267"/>
      <c r="I190" s="161"/>
      <c r="J190" s="161"/>
      <c r="K190" s="161"/>
      <c r="L190" s="161"/>
      <c r="M190" s="161"/>
      <c r="N190" s="161"/>
      <c r="O190" s="161"/>
      <c r="P190" s="161"/>
    </row>
    <row r="191" spans="2:16">
      <c r="B191" s="265"/>
      <c r="C191" s="161"/>
      <c r="D191" s="161"/>
      <c r="E191" s="161"/>
      <c r="G191" s="288"/>
      <c r="H191" s="267"/>
      <c r="I191" s="161"/>
      <c r="J191" s="161"/>
      <c r="K191" s="161"/>
      <c r="L191" s="161"/>
      <c r="M191" s="161"/>
      <c r="N191" s="161"/>
      <c r="O191" s="161"/>
      <c r="P191" s="161"/>
    </row>
    <row r="192" spans="2:16">
      <c r="B192" s="265"/>
      <c r="C192" s="161"/>
      <c r="D192" s="161"/>
      <c r="E192" s="161"/>
      <c r="G192" s="311" t="s">
        <v>7111</v>
      </c>
      <c r="H192" s="267"/>
      <c r="I192" s="161"/>
      <c r="J192" s="161"/>
      <c r="K192" s="161"/>
      <c r="L192" s="161"/>
      <c r="M192" s="161"/>
      <c r="N192" s="161"/>
      <c r="O192" s="161"/>
      <c r="P192" s="161"/>
    </row>
    <row r="193" spans="2:16">
      <c r="B193" s="265"/>
      <c r="C193" s="161"/>
      <c r="D193" s="161"/>
      <c r="E193" s="161"/>
      <c r="G193" s="312" t="s">
        <v>7112</v>
      </c>
      <c r="H193" s="267"/>
      <c r="I193" s="161"/>
      <c r="J193" s="161"/>
      <c r="K193" s="161"/>
      <c r="L193" s="161"/>
      <c r="M193" s="161"/>
      <c r="N193" s="161"/>
      <c r="O193" s="161"/>
      <c r="P193" s="161"/>
    </row>
    <row r="194" spans="2:16">
      <c r="B194" s="265"/>
      <c r="C194" s="161"/>
      <c r="D194" s="161"/>
      <c r="E194" s="161"/>
      <c r="G194" s="313" t="s">
        <v>7113</v>
      </c>
      <c r="H194" s="267"/>
      <c r="I194" s="161"/>
      <c r="J194" s="161"/>
      <c r="K194" s="161"/>
      <c r="L194" s="161"/>
      <c r="M194" s="161"/>
      <c r="N194" s="161"/>
      <c r="O194" s="161"/>
      <c r="P194" s="161"/>
    </row>
    <row r="195" spans="2:16">
      <c r="B195" s="265"/>
      <c r="C195" s="161"/>
      <c r="D195" s="161"/>
      <c r="E195" s="161"/>
      <c r="G195" s="314" t="s">
        <v>7114</v>
      </c>
      <c r="H195" s="267"/>
      <c r="I195" s="161"/>
      <c r="J195" s="161"/>
      <c r="K195" s="161"/>
      <c r="L195" s="161"/>
      <c r="M195" s="161"/>
      <c r="N195" s="161"/>
      <c r="O195" s="161"/>
      <c r="P195" s="161"/>
    </row>
    <row r="196" spans="2:16">
      <c r="B196" s="265"/>
      <c r="C196" s="161"/>
      <c r="D196" s="161"/>
      <c r="E196" s="161"/>
      <c r="G196" s="288"/>
      <c r="H196" s="267"/>
      <c r="I196" s="161"/>
      <c r="J196" s="161"/>
      <c r="K196" s="161"/>
      <c r="L196" s="161"/>
      <c r="M196" s="161"/>
      <c r="N196" s="161"/>
      <c r="O196" s="161"/>
      <c r="P196" s="161"/>
    </row>
    <row r="197" spans="2:16">
      <c r="B197" s="265"/>
      <c r="C197" s="161"/>
      <c r="D197" s="161"/>
      <c r="E197" s="161"/>
      <c r="G197" s="301" t="s">
        <v>7115</v>
      </c>
      <c r="H197" s="267" t="s">
        <v>6599</v>
      </c>
      <c r="I197" s="161"/>
      <c r="J197" s="161"/>
      <c r="K197" s="161"/>
      <c r="L197" s="161"/>
      <c r="M197" s="161"/>
      <c r="N197" s="161"/>
      <c r="O197" s="161"/>
      <c r="P197" s="161"/>
    </row>
    <row r="198" spans="2:16">
      <c r="B198" s="279"/>
      <c r="C198" s="280"/>
      <c r="D198" s="280"/>
      <c r="E198" s="280"/>
      <c r="F198" s="281"/>
      <c r="G198" s="281"/>
      <c r="H198" s="282"/>
      <c r="I198" s="161"/>
      <c r="J198" s="161"/>
      <c r="K198" s="161"/>
      <c r="L198" s="161"/>
      <c r="M198" s="161"/>
      <c r="N198" s="161"/>
      <c r="O198" s="161"/>
      <c r="P198" s="161"/>
    </row>
    <row r="199" spans="2:16">
      <c r="I199" s="161"/>
      <c r="J199" s="161"/>
      <c r="K199" s="161"/>
      <c r="L199" s="161"/>
      <c r="M199" s="161"/>
      <c r="N199" s="161"/>
      <c r="O199" s="161"/>
      <c r="P199" s="161"/>
    </row>
    <row r="200" spans="2:16">
      <c r="B200" s="260"/>
      <c r="C200" s="261"/>
      <c r="D200" s="261"/>
      <c r="E200" s="261"/>
      <c r="F200" s="262"/>
      <c r="G200" s="287"/>
      <c r="H200" s="263"/>
      <c r="I200" s="161"/>
      <c r="J200" s="161"/>
      <c r="K200" s="161"/>
      <c r="L200" s="161"/>
      <c r="M200" s="161"/>
      <c r="N200" s="161"/>
      <c r="O200" s="161"/>
      <c r="P200" s="161"/>
    </row>
    <row r="201" spans="2:16">
      <c r="B201" s="265"/>
      <c r="C201" s="161"/>
      <c r="D201" s="161"/>
      <c r="E201" s="161"/>
      <c r="G201" s="288"/>
      <c r="H201" s="267"/>
      <c r="I201" s="161"/>
      <c r="J201" s="161"/>
      <c r="K201" s="161"/>
      <c r="L201" s="161"/>
      <c r="M201" s="161"/>
      <c r="N201" s="161"/>
      <c r="O201" s="161"/>
      <c r="P201" s="161"/>
    </row>
    <row r="202" spans="2:16">
      <c r="B202" s="265"/>
      <c r="C202" s="161"/>
      <c r="D202" s="161"/>
      <c r="E202" s="161"/>
      <c r="G202" s="288"/>
      <c r="H202" s="267"/>
      <c r="I202" s="161"/>
      <c r="J202" s="161"/>
      <c r="K202" s="161"/>
      <c r="L202" s="161"/>
      <c r="M202" s="161"/>
      <c r="N202" s="161"/>
      <c r="O202" s="161"/>
      <c r="P202" s="161"/>
    </row>
    <row r="203" spans="2:16">
      <c r="B203" s="265"/>
      <c r="C203" s="161"/>
      <c r="D203" s="161"/>
      <c r="E203" s="161"/>
      <c r="G203" s="315" t="s">
        <v>7116</v>
      </c>
      <c r="H203" s="267"/>
      <c r="I203" s="161"/>
      <c r="J203" s="161"/>
      <c r="K203" s="161"/>
      <c r="L203" s="161"/>
      <c r="M203" s="161"/>
      <c r="N203" s="161"/>
      <c r="O203" s="161"/>
      <c r="P203" s="161"/>
    </row>
    <row r="204" spans="2:16">
      <c r="B204" s="265"/>
      <c r="C204" s="161"/>
      <c r="D204" s="161"/>
      <c r="E204" s="161"/>
      <c r="G204" s="316" t="s">
        <v>7117</v>
      </c>
      <c r="H204" s="267"/>
      <c r="I204" s="161"/>
      <c r="J204" s="161"/>
      <c r="K204" s="161"/>
      <c r="L204" s="161"/>
      <c r="M204" s="161"/>
      <c r="N204" s="161"/>
      <c r="O204" s="161"/>
      <c r="P204" s="161"/>
    </row>
    <row r="205" spans="2:16">
      <c r="B205" s="265"/>
      <c r="C205" s="161"/>
      <c r="D205" s="161"/>
      <c r="E205" s="161"/>
      <c r="G205" s="317" t="s">
        <v>7118</v>
      </c>
      <c r="H205" s="267"/>
      <c r="I205" s="161"/>
      <c r="J205" s="161"/>
      <c r="K205" s="161"/>
      <c r="L205" s="161"/>
      <c r="M205" s="161"/>
      <c r="N205" s="161"/>
      <c r="O205" s="161"/>
      <c r="P205" s="161"/>
    </row>
    <row r="206" spans="2:16">
      <c r="B206" s="265"/>
      <c r="C206" s="161"/>
      <c r="D206" s="161"/>
      <c r="E206" s="161"/>
      <c r="G206" s="318" t="s">
        <v>7119</v>
      </c>
      <c r="H206" s="267"/>
      <c r="I206" s="161"/>
      <c r="J206" s="161"/>
      <c r="K206" s="161"/>
      <c r="L206" s="161"/>
      <c r="M206" s="161"/>
      <c r="N206" s="161"/>
      <c r="O206" s="161"/>
      <c r="P206" s="161"/>
    </row>
    <row r="207" spans="2:16">
      <c r="B207" s="265"/>
      <c r="C207" s="161"/>
      <c r="D207" s="161"/>
      <c r="E207" s="161"/>
      <c r="G207" s="288"/>
      <c r="H207" s="267"/>
      <c r="I207" s="161"/>
      <c r="J207" s="161"/>
      <c r="K207" s="161"/>
      <c r="L207" s="161"/>
      <c r="M207" s="161"/>
      <c r="N207" s="161"/>
      <c r="O207" s="161"/>
      <c r="P207" s="161"/>
    </row>
    <row r="208" spans="2:16">
      <c r="B208" s="265"/>
      <c r="C208" s="161"/>
      <c r="D208" s="161"/>
      <c r="E208" s="161"/>
      <c r="G208" s="301" t="s">
        <v>7120</v>
      </c>
      <c r="H208" s="267" t="s">
        <v>6599</v>
      </c>
      <c r="I208" s="161"/>
      <c r="J208" s="161"/>
      <c r="K208" s="161"/>
      <c r="L208" s="161"/>
      <c r="M208" s="161"/>
      <c r="N208" s="161"/>
      <c r="O208" s="161"/>
      <c r="P208" s="161"/>
    </row>
    <row r="209" spans="2:16">
      <c r="B209" s="279"/>
      <c r="C209" s="280"/>
      <c r="D209" s="280"/>
      <c r="E209" s="280"/>
      <c r="F209" s="281"/>
      <c r="G209" s="281"/>
      <c r="H209" s="282"/>
      <c r="I209" s="161"/>
      <c r="J209" s="161"/>
      <c r="K209" s="161"/>
      <c r="L209" s="161"/>
      <c r="M209" s="161"/>
      <c r="N209" s="161"/>
      <c r="O209" s="161"/>
      <c r="P209" s="161"/>
    </row>
    <row r="210" spans="2:16">
      <c r="I210" s="161"/>
      <c r="J210" s="161"/>
      <c r="K210" s="161"/>
      <c r="L210" s="161"/>
      <c r="M210" s="161"/>
      <c r="N210" s="161"/>
      <c r="O210" s="161"/>
      <c r="P210" s="161"/>
    </row>
    <row r="211" spans="2:16">
      <c r="B211" s="260"/>
      <c r="C211" s="261"/>
      <c r="D211" s="261"/>
      <c r="E211" s="261"/>
      <c r="F211" s="262"/>
      <c r="G211" s="287"/>
      <c r="H211" s="263"/>
      <c r="I211" s="161"/>
      <c r="J211" s="161"/>
      <c r="K211" s="161"/>
      <c r="L211" s="161"/>
      <c r="M211" s="161"/>
      <c r="N211" s="161"/>
      <c r="O211" s="161"/>
      <c r="P211" s="161"/>
    </row>
    <row r="212" spans="2:16">
      <c r="B212" s="265"/>
      <c r="C212" s="161"/>
      <c r="D212" s="161"/>
      <c r="E212" s="161"/>
      <c r="G212" s="288"/>
      <c r="H212" s="267"/>
      <c r="I212" s="161"/>
      <c r="J212" s="161"/>
      <c r="K212" s="161"/>
      <c r="L212" s="161"/>
      <c r="M212" s="161"/>
      <c r="N212" s="161"/>
      <c r="O212" s="161"/>
      <c r="P212" s="161"/>
    </row>
    <row r="213" spans="2:16">
      <c r="B213" s="265"/>
      <c r="C213" s="161"/>
      <c r="D213" s="161"/>
      <c r="E213" s="161"/>
      <c r="G213" s="288"/>
      <c r="H213" s="267"/>
      <c r="I213" s="161"/>
      <c r="J213" s="161"/>
      <c r="K213" s="161"/>
      <c r="L213" s="161"/>
      <c r="M213" s="161"/>
      <c r="N213" s="161"/>
      <c r="O213" s="161"/>
      <c r="P213" s="161"/>
    </row>
    <row r="214" spans="2:16">
      <c r="B214" s="265"/>
      <c r="C214" s="161"/>
      <c r="D214" s="161"/>
      <c r="E214" s="161"/>
      <c r="G214" s="319" t="s">
        <v>7121</v>
      </c>
      <c r="H214" s="267"/>
      <c r="I214" s="161"/>
      <c r="J214" s="161"/>
      <c r="K214" s="161"/>
      <c r="L214" s="161"/>
      <c r="M214" s="161"/>
      <c r="N214" s="161"/>
      <c r="O214" s="161"/>
      <c r="P214" s="161"/>
    </row>
    <row r="215" spans="2:16">
      <c r="B215" s="265"/>
      <c r="C215" s="161"/>
      <c r="D215" s="161"/>
      <c r="E215" s="161"/>
      <c r="G215" s="320" t="s">
        <v>7122</v>
      </c>
      <c r="H215" s="267"/>
      <c r="I215" s="161"/>
      <c r="J215" s="161"/>
      <c r="K215" s="161"/>
      <c r="L215" s="161"/>
      <c r="M215" s="161"/>
      <c r="N215" s="161"/>
      <c r="O215" s="161"/>
      <c r="P215" s="161"/>
    </row>
    <row r="216" spans="2:16">
      <c r="B216" s="265"/>
      <c r="C216" s="161"/>
      <c r="D216" s="161"/>
      <c r="E216" s="161"/>
      <c r="G216" s="321" t="s">
        <v>7123</v>
      </c>
      <c r="H216" s="267"/>
      <c r="I216" s="161"/>
      <c r="J216" s="161"/>
      <c r="K216" s="161"/>
      <c r="L216" s="161"/>
      <c r="M216" s="161"/>
      <c r="N216" s="161"/>
      <c r="O216" s="161"/>
      <c r="P216" s="161"/>
    </row>
    <row r="217" spans="2:16">
      <c r="B217" s="265"/>
      <c r="C217" s="161"/>
      <c r="D217" s="161"/>
      <c r="E217" s="161"/>
      <c r="G217" s="322" t="s">
        <v>7124</v>
      </c>
      <c r="H217" s="267"/>
      <c r="J217" s="161"/>
      <c r="K217" s="161"/>
      <c r="L217" s="161"/>
      <c r="M217" s="161"/>
      <c r="N217" s="161"/>
      <c r="O217" s="161"/>
      <c r="P217" s="161"/>
    </row>
    <row r="218" spans="2:16">
      <c r="B218" s="265"/>
      <c r="C218" s="161"/>
      <c r="D218" s="161"/>
      <c r="E218" s="161"/>
      <c r="G218" s="288"/>
      <c r="H218" s="267"/>
      <c r="J218" s="161"/>
      <c r="K218" s="161"/>
      <c r="L218" s="161"/>
      <c r="M218" s="161"/>
      <c r="N218" s="161"/>
      <c r="O218" s="161"/>
      <c r="P218" s="161"/>
    </row>
    <row r="219" spans="2:16">
      <c r="B219" s="265"/>
      <c r="C219" s="161"/>
      <c r="D219" s="161"/>
      <c r="E219" s="161"/>
      <c r="H219" s="267"/>
      <c r="J219" s="161"/>
      <c r="K219" s="161"/>
      <c r="L219" s="161"/>
      <c r="M219" s="161"/>
      <c r="N219" s="161"/>
      <c r="O219" s="161"/>
      <c r="P219" s="161"/>
    </row>
    <row r="220" spans="2:16">
      <c r="B220" s="279"/>
      <c r="C220" s="280"/>
      <c r="D220" s="280"/>
      <c r="E220" s="280"/>
      <c r="F220" s="281"/>
      <c r="G220" s="281"/>
      <c r="H220" s="282"/>
      <c r="J220" s="161"/>
      <c r="K220" s="161"/>
      <c r="L220" s="161"/>
      <c r="M220" s="161"/>
      <c r="N220" s="161"/>
      <c r="O220" s="161"/>
      <c r="P220" s="161"/>
    </row>
    <row r="221" spans="2:16">
      <c r="J221" s="161"/>
      <c r="K221" s="161"/>
      <c r="L221" s="161"/>
      <c r="M221" s="161"/>
      <c r="N221" s="161"/>
      <c r="O221" s="161"/>
      <c r="P221" s="161"/>
    </row>
    <row r="222" spans="2:16">
      <c r="B222" s="260"/>
      <c r="C222" s="261"/>
      <c r="D222" s="261"/>
      <c r="E222" s="261"/>
      <c r="F222" s="262"/>
      <c r="G222" s="262"/>
      <c r="H222" s="263"/>
      <c r="J222" s="161"/>
      <c r="K222" s="161"/>
      <c r="L222" s="161"/>
      <c r="M222" s="161"/>
      <c r="N222" s="161"/>
      <c r="O222" s="161"/>
      <c r="P222" s="161"/>
    </row>
    <row r="223" spans="2:16">
      <c r="B223" s="265"/>
      <c r="C223" s="161"/>
      <c r="D223" s="161"/>
      <c r="E223" s="161"/>
      <c r="H223" s="267"/>
      <c r="J223" s="161"/>
      <c r="K223" s="161"/>
      <c r="L223" s="161"/>
      <c r="M223" s="161"/>
      <c r="N223" s="161"/>
      <c r="O223" s="161"/>
      <c r="P223" s="161"/>
    </row>
    <row r="224" spans="2:16">
      <c r="B224" s="265"/>
      <c r="C224" s="161"/>
      <c r="D224" s="161"/>
      <c r="E224" s="161"/>
      <c r="H224" s="267"/>
      <c r="J224" s="161"/>
      <c r="K224" s="161"/>
      <c r="L224" s="161"/>
      <c r="M224" s="161"/>
      <c r="N224" s="161"/>
      <c r="O224" s="161"/>
      <c r="P224" s="161"/>
    </row>
    <row r="225" spans="2:16">
      <c r="B225" s="265"/>
      <c r="C225" s="161"/>
      <c r="D225" s="161"/>
      <c r="E225" s="161"/>
      <c r="G225" s="323" t="s">
        <v>7125</v>
      </c>
      <c r="H225" s="267"/>
      <c r="J225" s="161"/>
      <c r="K225" s="161"/>
      <c r="L225" s="161"/>
      <c r="M225" s="161"/>
      <c r="N225" s="161"/>
      <c r="O225" s="161"/>
      <c r="P225" s="161"/>
    </row>
    <row r="226" spans="2:16">
      <c r="B226" s="265"/>
      <c r="C226" s="161"/>
      <c r="D226" s="161"/>
      <c r="E226" s="161"/>
      <c r="G226" s="324" t="s">
        <v>7126</v>
      </c>
      <c r="H226" s="267"/>
      <c r="J226" s="161"/>
      <c r="K226" s="161"/>
      <c r="L226" s="161"/>
      <c r="M226" s="161"/>
      <c r="N226" s="161"/>
      <c r="O226" s="161"/>
      <c r="P226" s="161"/>
    </row>
    <row r="227" spans="2:16">
      <c r="B227" s="265"/>
      <c r="C227" s="161"/>
      <c r="D227" s="161"/>
      <c r="E227" s="161"/>
      <c r="G227" s="325" t="s">
        <v>7127</v>
      </c>
      <c r="H227" s="267"/>
      <c r="K227" s="161"/>
      <c r="L227" s="161"/>
      <c r="M227" s="161"/>
      <c r="N227" s="161"/>
      <c r="O227" s="161"/>
      <c r="P227" s="161"/>
    </row>
    <row r="228" spans="2:16">
      <c r="B228" s="265"/>
      <c r="C228" s="161"/>
      <c r="D228" s="161"/>
      <c r="E228" s="161"/>
      <c r="G228" s="326" t="s">
        <v>7128</v>
      </c>
      <c r="H228" s="267"/>
      <c r="K228" s="161"/>
      <c r="L228" s="161"/>
      <c r="M228" s="161"/>
      <c r="N228" s="161"/>
      <c r="O228" s="161"/>
      <c r="P228" s="161"/>
    </row>
    <row r="229" spans="2:16">
      <c r="B229" s="265"/>
      <c r="C229" s="161"/>
      <c r="D229" s="161"/>
      <c r="E229" s="161"/>
      <c r="G229" s="327" t="s">
        <v>7129</v>
      </c>
      <c r="H229" s="267"/>
      <c r="K229" s="161"/>
      <c r="L229" s="161"/>
      <c r="M229" s="161"/>
      <c r="N229" s="161"/>
      <c r="O229" s="161"/>
      <c r="P229" s="161"/>
    </row>
    <row r="230" spans="2:16">
      <c r="B230" s="265"/>
      <c r="C230" s="161"/>
      <c r="D230" s="161"/>
      <c r="E230" s="161"/>
      <c r="H230" s="267"/>
      <c r="K230" s="161"/>
      <c r="L230" s="161"/>
      <c r="M230" s="161"/>
      <c r="N230" s="161"/>
      <c r="O230" s="161"/>
      <c r="P230" s="161"/>
    </row>
    <row r="231" spans="2:16">
      <c r="B231" s="279"/>
      <c r="C231" s="280"/>
      <c r="D231" s="280"/>
      <c r="E231" s="280"/>
      <c r="F231" s="281"/>
      <c r="G231" s="281"/>
      <c r="H231" s="282"/>
      <c r="K231" s="161"/>
      <c r="L231" s="161"/>
      <c r="M231" s="161"/>
      <c r="N231" s="161"/>
      <c r="O231" s="161"/>
      <c r="P231" s="161"/>
    </row>
    <row r="232" spans="2:16">
      <c r="K232" s="161"/>
      <c r="L232" s="161"/>
      <c r="M232" s="161"/>
      <c r="N232" s="161"/>
      <c r="O232" s="161"/>
      <c r="P232" s="161"/>
    </row>
    <row r="233" spans="2:16">
      <c r="B233" s="260"/>
      <c r="C233" s="261"/>
      <c r="D233" s="261"/>
      <c r="E233" s="261"/>
      <c r="F233" s="262"/>
      <c r="G233" s="287"/>
      <c r="H233" s="263"/>
      <c r="K233" s="161"/>
      <c r="L233" s="161"/>
      <c r="M233" s="161"/>
      <c r="N233" s="161"/>
      <c r="O233" s="161"/>
      <c r="P233" s="161"/>
    </row>
    <row r="234" spans="2:16">
      <c r="B234" s="265"/>
      <c r="C234" s="161"/>
      <c r="D234" s="161"/>
      <c r="E234" s="161"/>
      <c r="G234" s="288"/>
      <c r="H234" s="267"/>
      <c r="K234" s="161"/>
      <c r="L234" s="161"/>
      <c r="M234" s="161"/>
      <c r="N234" s="161"/>
      <c r="O234" s="161"/>
      <c r="P234" s="161"/>
    </row>
    <row r="235" spans="2:16">
      <c r="B235" s="265"/>
      <c r="C235" s="161"/>
      <c r="D235" s="161"/>
      <c r="E235" s="161"/>
      <c r="G235" s="288"/>
      <c r="H235" s="267"/>
      <c r="K235" s="161"/>
      <c r="L235" s="161"/>
      <c r="M235" s="161"/>
      <c r="N235" s="161"/>
      <c r="O235" s="161"/>
      <c r="P235" s="161"/>
    </row>
    <row r="236" spans="2:16">
      <c r="B236" s="265"/>
      <c r="C236" s="161"/>
      <c r="D236" s="161"/>
      <c r="E236" s="161"/>
      <c r="G236" s="328" t="s">
        <v>7130</v>
      </c>
      <c r="H236" s="267"/>
      <c r="K236" s="161"/>
      <c r="L236" s="161"/>
      <c r="M236" s="161"/>
      <c r="N236" s="161"/>
      <c r="O236" s="161"/>
      <c r="P236" s="161"/>
    </row>
    <row r="237" spans="2:16">
      <c r="B237" s="265"/>
      <c r="C237" s="161"/>
      <c r="D237" s="161"/>
      <c r="E237" s="161"/>
      <c r="G237" s="329" t="s">
        <v>7131</v>
      </c>
      <c r="H237" s="267"/>
      <c r="K237" s="161"/>
      <c r="L237" s="161"/>
      <c r="M237" s="161"/>
      <c r="N237" s="161"/>
      <c r="O237" s="161"/>
      <c r="P237" s="161"/>
    </row>
    <row r="238" spans="2:16">
      <c r="B238" s="265"/>
      <c r="C238" s="161"/>
      <c r="D238" s="161"/>
      <c r="E238" s="161"/>
      <c r="G238" s="330" t="s">
        <v>7132</v>
      </c>
      <c r="H238" s="267"/>
      <c r="K238" s="161"/>
      <c r="L238" s="161"/>
      <c r="M238" s="161"/>
      <c r="N238" s="161"/>
      <c r="O238" s="161"/>
      <c r="P238" s="161"/>
    </row>
    <row r="239" spans="2:16">
      <c r="B239" s="265"/>
      <c r="C239" s="161"/>
      <c r="D239" s="161"/>
      <c r="E239" s="161"/>
      <c r="G239" s="331" t="s">
        <v>7133</v>
      </c>
      <c r="H239" s="267"/>
      <c r="K239" s="161"/>
      <c r="L239" s="161"/>
      <c r="M239" s="161"/>
      <c r="N239" s="161"/>
      <c r="O239" s="161"/>
      <c r="P239" s="161"/>
    </row>
    <row r="240" spans="2:16">
      <c r="B240" s="265"/>
      <c r="C240" s="161"/>
      <c r="D240" s="161"/>
      <c r="E240" s="161"/>
      <c r="G240" s="288"/>
      <c r="H240" s="267"/>
      <c r="K240" s="161"/>
      <c r="L240" s="161"/>
      <c r="M240" s="161"/>
      <c r="N240" s="161"/>
      <c r="O240" s="161"/>
      <c r="P240" s="161"/>
    </row>
    <row r="241" spans="2:16">
      <c r="B241" s="265"/>
      <c r="C241" s="161"/>
      <c r="D241" s="161"/>
      <c r="E241" s="161"/>
      <c r="H241" s="267"/>
      <c r="K241" s="161"/>
      <c r="L241" s="161"/>
      <c r="M241" s="161"/>
      <c r="N241" s="161"/>
      <c r="O241" s="161"/>
      <c r="P241" s="161"/>
    </row>
    <row r="242" spans="2:16">
      <c r="B242" s="279"/>
      <c r="C242" s="280"/>
      <c r="D242" s="280"/>
      <c r="E242" s="280"/>
      <c r="F242" s="281"/>
      <c r="G242" s="281"/>
      <c r="H242" s="282"/>
      <c r="K242" s="161"/>
      <c r="L242" s="161"/>
      <c r="M242" s="161"/>
      <c r="N242" s="161"/>
      <c r="O242" s="161"/>
      <c r="P242" s="161"/>
    </row>
    <row r="243" spans="2:16">
      <c r="K243" s="161"/>
      <c r="L243" s="161"/>
      <c r="M243" s="161"/>
      <c r="N243" s="161"/>
      <c r="O243" s="161"/>
      <c r="P243" s="161"/>
    </row>
    <row r="244" spans="2:16">
      <c r="B244" s="260"/>
      <c r="C244" s="261"/>
      <c r="D244" s="261"/>
      <c r="E244" s="261"/>
      <c r="F244" s="262"/>
      <c r="G244" s="287"/>
      <c r="H244" s="263"/>
      <c r="K244" s="161"/>
      <c r="L244" s="161"/>
      <c r="M244" s="161"/>
      <c r="N244" s="161"/>
      <c r="O244" s="161"/>
      <c r="P244" s="161"/>
    </row>
    <row r="245" spans="2:16">
      <c r="B245" s="265"/>
      <c r="C245" s="161"/>
      <c r="D245" s="161"/>
      <c r="E245" s="161"/>
      <c r="G245" s="288"/>
      <c r="H245" s="267"/>
      <c r="K245" s="161"/>
      <c r="L245" s="161"/>
      <c r="M245" s="161"/>
      <c r="N245" s="161"/>
      <c r="O245" s="161"/>
      <c r="P245" s="161"/>
    </row>
    <row r="246" spans="2:16">
      <c r="B246" s="265"/>
      <c r="C246" s="161"/>
      <c r="D246" s="161"/>
      <c r="E246" s="161"/>
      <c r="G246" s="288"/>
      <c r="H246" s="267"/>
      <c r="K246" s="161"/>
      <c r="L246" s="161"/>
      <c r="M246" s="161"/>
      <c r="N246" s="161"/>
      <c r="O246" s="161"/>
      <c r="P246" s="161"/>
    </row>
    <row r="247" spans="2:16">
      <c r="B247" s="265"/>
      <c r="C247" s="161"/>
      <c r="D247" s="161"/>
      <c r="E247" s="161"/>
      <c r="G247" s="332" t="s">
        <v>7134</v>
      </c>
      <c r="H247" s="267"/>
      <c r="K247" s="161"/>
      <c r="L247" s="161"/>
      <c r="M247" s="161"/>
      <c r="N247" s="161"/>
      <c r="O247" s="161"/>
      <c r="P247" s="161"/>
    </row>
    <row r="248" spans="2:16">
      <c r="B248" s="265"/>
      <c r="C248" s="161"/>
      <c r="D248" s="161"/>
      <c r="E248" s="161"/>
      <c r="G248" s="333" t="s">
        <v>7135</v>
      </c>
      <c r="H248" s="267"/>
      <c r="K248" s="161"/>
      <c r="L248" s="161"/>
      <c r="M248" s="161"/>
      <c r="N248" s="161"/>
      <c r="O248" s="161"/>
      <c r="P248" s="161"/>
    </row>
    <row r="249" spans="2:16">
      <c r="B249" s="265"/>
      <c r="C249" s="161"/>
      <c r="D249" s="161"/>
      <c r="E249" s="161"/>
      <c r="G249" s="334" t="s">
        <v>7136</v>
      </c>
      <c r="H249" s="267"/>
      <c r="K249" s="161"/>
      <c r="L249" s="161"/>
      <c r="M249" s="161"/>
      <c r="N249" s="161"/>
      <c r="O249" s="161"/>
      <c r="P249" s="161"/>
    </row>
    <row r="250" spans="2:16">
      <c r="B250" s="265"/>
      <c r="C250" s="161"/>
      <c r="D250" s="161"/>
      <c r="E250" s="161"/>
      <c r="G250" s="335" t="s">
        <v>7137</v>
      </c>
      <c r="H250" s="267"/>
      <c r="K250" s="161"/>
      <c r="L250" s="161"/>
      <c r="M250" s="161"/>
      <c r="N250" s="161"/>
      <c r="O250" s="161"/>
      <c r="P250" s="161"/>
    </row>
    <row r="251" spans="2:16">
      <c r="B251" s="265"/>
      <c r="C251" s="161"/>
      <c r="D251" s="161"/>
      <c r="E251" s="161"/>
      <c r="G251" s="336" t="s">
        <v>7138</v>
      </c>
      <c r="H251" s="267" t="s">
        <v>6599</v>
      </c>
      <c r="K251" s="161"/>
      <c r="L251" s="161"/>
      <c r="M251" s="161"/>
      <c r="N251" s="161"/>
      <c r="O251" s="161"/>
      <c r="P251" s="161"/>
    </row>
    <row r="252" spans="2:16">
      <c r="B252" s="265"/>
      <c r="C252" s="161"/>
      <c r="D252" s="161"/>
      <c r="E252" s="161"/>
      <c r="H252" s="267"/>
      <c r="K252" s="161"/>
      <c r="L252" s="161"/>
      <c r="M252" s="161"/>
      <c r="N252" s="161"/>
      <c r="O252" s="161"/>
      <c r="P252" s="161"/>
    </row>
    <row r="253" spans="2:16">
      <c r="B253" s="279"/>
      <c r="C253" s="280"/>
      <c r="D253" s="280"/>
      <c r="E253" s="280"/>
      <c r="F253" s="281"/>
      <c r="G253" s="281"/>
      <c r="H253" s="282"/>
      <c r="K253" s="161"/>
      <c r="L253" s="161"/>
      <c r="M253" s="161"/>
      <c r="N253" s="161"/>
      <c r="O253" s="161"/>
      <c r="P253" s="161"/>
    </row>
    <row r="254" spans="2:16">
      <c r="K254" s="161"/>
      <c r="L254" s="161"/>
      <c r="M254" s="161"/>
      <c r="N254" s="161"/>
      <c r="O254" s="161"/>
      <c r="P254" s="161"/>
    </row>
    <row r="255" spans="2:16">
      <c r="B255" s="260"/>
      <c r="C255" s="261"/>
      <c r="D255" s="261"/>
      <c r="E255" s="261"/>
      <c r="F255" s="262"/>
      <c r="G255" s="287"/>
      <c r="H255" s="263"/>
      <c r="K255" s="161"/>
      <c r="L255" s="161"/>
      <c r="M255" s="161"/>
      <c r="N255" s="161"/>
      <c r="O255" s="161"/>
      <c r="P255" s="161"/>
    </row>
    <row r="256" spans="2:16">
      <c r="B256" s="265"/>
      <c r="C256" s="161"/>
      <c r="D256" s="161"/>
      <c r="E256" s="161"/>
      <c r="G256" s="288"/>
      <c r="H256" s="267"/>
      <c r="K256" s="161"/>
      <c r="L256" s="161"/>
      <c r="M256" s="161"/>
      <c r="N256" s="161"/>
      <c r="O256" s="161"/>
      <c r="P256" s="161"/>
    </row>
    <row r="257" spans="2:16">
      <c r="B257" s="265"/>
      <c r="C257" s="161"/>
      <c r="D257" s="161"/>
      <c r="E257" s="161"/>
      <c r="G257" s="288"/>
      <c r="H257" s="267"/>
      <c r="K257" s="161"/>
      <c r="L257" s="161"/>
      <c r="M257" s="161"/>
      <c r="N257" s="161"/>
      <c r="O257" s="161"/>
      <c r="P257" s="161"/>
    </row>
    <row r="258" spans="2:16">
      <c r="B258" s="265"/>
      <c r="C258" s="161"/>
      <c r="D258" s="161"/>
      <c r="E258" s="161"/>
      <c r="G258" s="337" t="s">
        <v>7139</v>
      </c>
      <c r="H258" s="267"/>
      <c r="K258" s="161"/>
      <c r="L258" s="161"/>
      <c r="M258" s="161"/>
      <c r="N258" s="161"/>
      <c r="O258" s="161"/>
      <c r="P258" s="161"/>
    </row>
    <row r="259" spans="2:16">
      <c r="B259" s="265"/>
      <c r="C259" s="161"/>
      <c r="D259" s="161"/>
      <c r="E259" s="161"/>
      <c r="G259" s="338" t="s">
        <v>7140</v>
      </c>
      <c r="H259" s="267"/>
      <c r="K259" s="161"/>
      <c r="L259" s="161"/>
      <c r="M259" s="161"/>
      <c r="N259" s="161"/>
      <c r="O259" s="161"/>
      <c r="P259" s="161"/>
    </row>
    <row r="260" spans="2:16">
      <c r="B260" s="265"/>
      <c r="C260" s="161"/>
      <c r="D260" s="161"/>
      <c r="E260" s="161"/>
      <c r="G260" s="339" t="s">
        <v>7141</v>
      </c>
      <c r="H260" s="267"/>
      <c r="K260" s="161"/>
      <c r="L260" s="161"/>
      <c r="M260" s="161"/>
      <c r="N260" s="161"/>
      <c r="O260" s="161"/>
      <c r="P260" s="161"/>
    </row>
    <row r="261" spans="2:16">
      <c r="B261" s="265"/>
      <c r="C261" s="161"/>
      <c r="D261" s="161"/>
      <c r="E261" s="161"/>
      <c r="G261" s="340" t="s">
        <v>7142</v>
      </c>
      <c r="H261" s="267"/>
      <c r="K261" s="161"/>
      <c r="L261" s="161"/>
      <c r="M261" s="161"/>
      <c r="N261" s="161"/>
      <c r="O261" s="161"/>
      <c r="P261" s="161"/>
    </row>
    <row r="262" spans="2:16">
      <c r="B262" s="265"/>
      <c r="C262" s="161"/>
      <c r="D262" s="161"/>
      <c r="E262" s="161"/>
      <c r="G262" s="288"/>
      <c r="H262" s="267"/>
      <c r="K262" s="161"/>
      <c r="L262" s="161"/>
      <c r="M262" s="161"/>
      <c r="N262" s="161"/>
      <c r="O262" s="161"/>
      <c r="P262" s="161"/>
    </row>
    <row r="263" spans="2:16">
      <c r="B263" s="265"/>
      <c r="C263" s="161"/>
      <c r="D263" s="161"/>
      <c r="E263" s="161"/>
      <c r="H263" s="267"/>
      <c r="K263" s="161"/>
      <c r="L263" s="161"/>
      <c r="M263" s="161"/>
      <c r="N263" s="161"/>
      <c r="O263" s="161"/>
      <c r="P263" s="161"/>
    </row>
    <row r="264" spans="2:16">
      <c r="B264" s="279"/>
      <c r="C264" s="280"/>
      <c r="D264" s="280"/>
      <c r="E264" s="280"/>
      <c r="F264" s="281"/>
      <c r="G264" s="281"/>
      <c r="H264" s="282"/>
      <c r="K264" s="161"/>
      <c r="L264" s="161"/>
      <c r="M264" s="161"/>
      <c r="N264" s="161"/>
      <c r="O264" s="161"/>
      <c r="P264" s="161"/>
    </row>
    <row r="265" spans="2:16">
      <c r="K265" s="161"/>
      <c r="L265" s="161"/>
      <c r="M265" s="161"/>
      <c r="N265" s="161"/>
      <c r="O265" s="161"/>
      <c r="P265" s="161"/>
    </row>
    <row r="266" spans="2:16">
      <c r="B266" s="260"/>
      <c r="C266" s="261"/>
      <c r="D266" s="261"/>
      <c r="E266" s="261"/>
      <c r="F266" s="262"/>
      <c r="G266" s="287"/>
      <c r="H266" s="263"/>
      <c r="K266" s="161"/>
      <c r="L266" s="161"/>
      <c r="M266" s="161"/>
      <c r="N266" s="161"/>
      <c r="O266" s="161"/>
      <c r="P266" s="161"/>
    </row>
    <row r="267" spans="2:16">
      <c r="B267" s="265"/>
      <c r="C267" s="161"/>
      <c r="D267" s="161"/>
      <c r="E267" s="161"/>
      <c r="G267" s="288"/>
      <c r="H267" s="267"/>
      <c r="K267" s="161"/>
      <c r="L267" s="161"/>
      <c r="M267" s="161"/>
      <c r="N267" s="161"/>
      <c r="O267" s="161"/>
      <c r="P267" s="161"/>
    </row>
    <row r="268" spans="2:16">
      <c r="B268" s="265"/>
      <c r="C268" s="161"/>
      <c r="D268" s="161"/>
      <c r="E268" s="161"/>
      <c r="G268" s="288"/>
      <c r="H268" s="267"/>
      <c r="K268" s="161"/>
      <c r="L268" s="161"/>
      <c r="M268" s="161"/>
      <c r="N268" s="161"/>
      <c r="O268" s="161"/>
      <c r="P268" s="161"/>
    </row>
    <row r="269" spans="2:16">
      <c r="B269" s="265"/>
      <c r="C269" s="161"/>
      <c r="D269" s="161"/>
      <c r="E269" s="161"/>
      <c r="G269" s="341" t="s">
        <v>7143</v>
      </c>
      <c r="H269" s="267"/>
      <c r="K269" s="161"/>
      <c r="L269" s="161"/>
      <c r="M269" s="161"/>
      <c r="N269" s="161"/>
      <c r="O269" s="161"/>
      <c r="P269" s="161"/>
    </row>
    <row r="270" spans="2:16">
      <c r="B270" s="265"/>
      <c r="C270" s="161"/>
      <c r="D270" s="161"/>
      <c r="E270" s="161"/>
      <c r="G270" s="342" t="s">
        <v>7144</v>
      </c>
      <c r="H270" s="267"/>
      <c r="K270" s="161"/>
      <c r="L270" s="161"/>
      <c r="M270" s="161"/>
      <c r="N270" s="161"/>
      <c r="O270" s="161"/>
      <c r="P270" s="161"/>
    </row>
    <row r="271" spans="2:16">
      <c r="B271" s="265"/>
      <c r="C271" s="161"/>
      <c r="D271" s="161"/>
      <c r="E271" s="161"/>
      <c r="G271" s="288" t="s">
        <v>7145</v>
      </c>
      <c r="H271" s="267"/>
      <c r="K271" s="161"/>
      <c r="L271" s="161"/>
      <c r="M271" s="161"/>
      <c r="N271" s="161"/>
      <c r="O271" s="161"/>
      <c r="P271" s="161"/>
    </row>
    <row r="272" spans="2:16">
      <c r="B272" s="265"/>
      <c r="C272" s="161"/>
      <c r="D272" s="161"/>
      <c r="E272" s="161"/>
      <c r="G272" s="288" t="s">
        <v>7146</v>
      </c>
      <c r="H272" s="267"/>
      <c r="K272" s="161"/>
      <c r="L272" s="161"/>
      <c r="M272" s="161"/>
      <c r="N272" s="161"/>
      <c r="O272" s="161"/>
      <c r="P272" s="161"/>
    </row>
    <row r="273" spans="2:16">
      <c r="B273" s="265"/>
      <c r="C273" s="161"/>
      <c r="D273" s="161"/>
      <c r="E273" s="161"/>
      <c r="G273" s="343" t="s">
        <v>7147</v>
      </c>
      <c r="H273" s="267"/>
      <c r="K273" s="161"/>
      <c r="L273" s="161"/>
      <c r="M273" s="161"/>
      <c r="N273" s="161"/>
      <c r="O273" s="161"/>
      <c r="P273" s="161"/>
    </row>
    <row r="274" spans="2:16">
      <c r="B274" s="265"/>
      <c r="C274" s="161"/>
      <c r="D274" s="161"/>
      <c r="E274" s="161"/>
      <c r="G274" s="344" t="s">
        <v>7148</v>
      </c>
      <c r="H274" s="267"/>
      <c r="K274" s="161"/>
      <c r="L274" s="161"/>
      <c r="M274" s="161"/>
      <c r="N274" s="161"/>
      <c r="O274" s="161"/>
      <c r="P274" s="161"/>
    </row>
    <row r="275" spans="2:16">
      <c r="B275" s="279"/>
      <c r="C275" s="280"/>
      <c r="D275" s="280"/>
      <c r="E275" s="280"/>
      <c r="F275" s="281"/>
      <c r="G275" s="281"/>
      <c r="H275" s="282"/>
      <c r="K275" s="161"/>
      <c r="L275" s="161"/>
      <c r="M275" s="161"/>
      <c r="N275" s="161"/>
      <c r="O275" s="161"/>
      <c r="P275" s="161"/>
    </row>
    <row r="276" spans="2:16">
      <c r="K276" s="161"/>
      <c r="L276" s="161"/>
      <c r="M276" s="161"/>
      <c r="N276" s="161"/>
      <c r="O276" s="161"/>
      <c r="P276" s="161"/>
    </row>
    <row r="277" spans="2:16">
      <c r="B277" s="260"/>
      <c r="C277" s="261"/>
      <c r="D277" s="261"/>
      <c r="E277" s="261"/>
      <c r="F277" s="262"/>
      <c r="G277" s="287"/>
      <c r="H277" s="263"/>
      <c r="K277" s="161"/>
      <c r="L277" s="161"/>
      <c r="M277" s="161"/>
      <c r="N277" s="161"/>
      <c r="O277" s="161"/>
      <c r="P277" s="161"/>
    </row>
    <row r="278" spans="2:16">
      <c r="B278" s="265"/>
      <c r="C278" s="161"/>
      <c r="D278" s="161"/>
      <c r="E278" s="161"/>
      <c r="G278" s="288"/>
      <c r="H278" s="267"/>
      <c r="K278" s="161"/>
      <c r="L278" s="161"/>
      <c r="M278" s="161"/>
      <c r="N278" s="161"/>
      <c r="O278" s="161"/>
      <c r="P278" s="161"/>
    </row>
    <row r="279" spans="2:16">
      <c r="B279" s="265"/>
      <c r="C279" s="161"/>
      <c r="D279" s="161"/>
      <c r="E279" s="161"/>
      <c r="G279" s="288"/>
      <c r="H279" s="267"/>
      <c r="K279" s="161"/>
      <c r="L279" s="161"/>
      <c r="M279" s="161"/>
      <c r="N279" s="161"/>
      <c r="O279" s="161"/>
      <c r="P279" s="161"/>
    </row>
    <row r="280" spans="2:16">
      <c r="B280" s="265"/>
      <c r="C280" s="161"/>
      <c r="D280" s="161"/>
      <c r="E280" s="161"/>
      <c r="G280" s="345" t="s">
        <v>7149</v>
      </c>
      <c r="H280" s="267"/>
      <c r="K280" s="161"/>
      <c r="L280" s="161"/>
      <c r="M280" s="161"/>
      <c r="N280" s="161"/>
      <c r="O280" s="161"/>
      <c r="P280" s="161"/>
    </row>
    <row r="281" spans="2:16">
      <c r="B281" s="265"/>
      <c r="C281" s="161"/>
      <c r="D281" s="161"/>
      <c r="E281" s="161"/>
      <c r="G281" s="346" t="s">
        <v>7150</v>
      </c>
      <c r="H281" s="267"/>
      <c r="K281" s="161"/>
      <c r="L281" s="161"/>
      <c r="M281" s="161"/>
      <c r="N281" s="161"/>
      <c r="O281" s="161"/>
      <c r="P281" s="161"/>
    </row>
    <row r="282" spans="2:16">
      <c r="B282" s="265"/>
      <c r="C282" s="161"/>
      <c r="D282" s="161"/>
      <c r="E282" s="161"/>
      <c r="G282" s="347" t="s">
        <v>7151</v>
      </c>
      <c r="H282" s="267"/>
      <c r="K282" s="161"/>
      <c r="L282" s="161"/>
      <c r="M282" s="161"/>
      <c r="N282" s="161"/>
      <c r="O282" s="161"/>
      <c r="P282" s="161"/>
    </row>
    <row r="283" spans="2:16">
      <c r="B283" s="265"/>
      <c r="C283" s="161"/>
      <c r="D283" s="161"/>
      <c r="E283" s="161"/>
      <c r="G283" s="348" t="s">
        <v>7152</v>
      </c>
      <c r="H283" s="267"/>
      <c r="K283" s="161"/>
      <c r="L283" s="161"/>
      <c r="M283" s="161"/>
      <c r="N283" s="161"/>
      <c r="O283" s="161"/>
      <c r="P283" s="161"/>
    </row>
    <row r="284" spans="2:16">
      <c r="B284" s="265"/>
      <c r="C284" s="161"/>
      <c r="D284" s="161"/>
      <c r="E284" s="161"/>
      <c r="G284" s="288"/>
      <c r="H284" s="267"/>
      <c r="K284" s="161"/>
      <c r="L284" s="161"/>
      <c r="M284" s="161"/>
      <c r="N284" s="161"/>
      <c r="O284" s="161"/>
      <c r="P284" s="161"/>
    </row>
    <row r="285" spans="2:16">
      <c r="B285" s="265"/>
      <c r="C285" s="161"/>
      <c r="D285" s="161"/>
      <c r="E285" s="161"/>
      <c r="H285" s="267"/>
      <c r="K285" s="161"/>
      <c r="L285" s="161"/>
      <c r="M285" s="161"/>
      <c r="N285" s="161"/>
      <c r="O285" s="161"/>
      <c r="P285" s="161"/>
    </row>
    <row r="286" spans="2:16">
      <c r="B286" s="279"/>
      <c r="C286" s="280"/>
      <c r="D286" s="280"/>
      <c r="E286" s="280"/>
      <c r="F286" s="281"/>
      <c r="G286" s="281"/>
      <c r="H286" s="282"/>
      <c r="K286" s="161"/>
      <c r="L286" s="161"/>
      <c r="M286" s="161"/>
      <c r="N286" s="161"/>
      <c r="O286" s="161"/>
      <c r="P286" s="161"/>
    </row>
    <row r="287" spans="2:16">
      <c r="K287" s="161"/>
      <c r="L287" s="161"/>
      <c r="M287" s="161"/>
      <c r="N287" s="161"/>
      <c r="O287" s="161"/>
      <c r="P287" s="161"/>
    </row>
    <row r="288" spans="2:16">
      <c r="B288" s="260"/>
      <c r="C288" s="261"/>
      <c r="D288" s="261"/>
      <c r="E288" s="261"/>
      <c r="F288" s="262"/>
      <c r="G288" s="287"/>
      <c r="H288" s="263"/>
      <c r="K288" s="161"/>
      <c r="L288" s="161"/>
      <c r="M288" s="161"/>
      <c r="N288" s="161"/>
      <c r="O288" s="161"/>
      <c r="P288" s="161"/>
    </row>
    <row r="289" spans="2:16">
      <c r="B289" s="265"/>
      <c r="C289" s="161"/>
      <c r="D289" s="161"/>
      <c r="E289" s="161"/>
      <c r="G289" s="288"/>
      <c r="H289" s="267"/>
      <c r="K289" s="161"/>
      <c r="L289" s="161"/>
      <c r="M289" s="161"/>
      <c r="N289" s="161"/>
      <c r="O289" s="161"/>
      <c r="P289" s="161"/>
    </row>
    <row r="290" spans="2:16">
      <c r="B290" s="265"/>
      <c r="C290" s="161"/>
      <c r="D290" s="161"/>
      <c r="E290" s="161"/>
      <c r="G290" s="288"/>
      <c r="H290" s="267"/>
      <c r="K290" s="161"/>
      <c r="L290" s="161"/>
      <c r="M290" s="161"/>
      <c r="N290" s="161"/>
      <c r="O290" s="161"/>
      <c r="P290" s="161"/>
    </row>
    <row r="291" spans="2:16">
      <c r="B291" s="265"/>
      <c r="C291" s="161"/>
      <c r="D291" s="161"/>
      <c r="E291" s="161"/>
      <c r="G291" s="349" t="s">
        <v>7153</v>
      </c>
      <c r="H291" s="267"/>
      <c r="K291" s="161"/>
      <c r="L291" s="161"/>
      <c r="M291" s="161"/>
      <c r="N291" s="161"/>
      <c r="O291" s="161"/>
      <c r="P291" s="161"/>
    </row>
    <row r="292" spans="2:16">
      <c r="B292" s="265"/>
      <c r="C292" s="161"/>
      <c r="D292" s="161"/>
      <c r="E292" s="161"/>
      <c r="G292" s="350" t="s">
        <v>7154</v>
      </c>
      <c r="H292" s="267"/>
      <c r="K292" s="161"/>
      <c r="L292" s="161"/>
      <c r="M292" s="161"/>
      <c r="N292" s="161"/>
      <c r="O292" s="161"/>
      <c r="P292" s="161"/>
    </row>
    <row r="293" spans="2:16">
      <c r="B293" s="265"/>
      <c r="C293" s="161"/>
      <c r="D293" s="161"/>
      <c r="E293" s="161"/>
      <c r="G293" s="351" t="s">
        <v>7155</v>
      </c>
      <c r="H293" s="267"/>
      <c r="K293" s="161"/>
      <c r="L293" s="161"/>
      <c r="M293" s="161"/>
      <c r="N293" s="161"/>
      <c r="O293" s="161"/>
      <c r="P293" s="161"/>
    </row>
    <row r="294" spans="2:16">
      <c r="B294" s="265"/>
      <c r="C294" s="161"/>
      <c r="D294" s="161"/>
      <c r="E294" s="161"/>
      <c r="G294" s="352" t="s">
        <v>7156</v>
      </c>
      <c r="H294" s="267"/>
      <c r="K294" s="161"/>
      <c r="L294" s="161"/>
      <c r="M294" s="161"/>
      <c r="N294" s="161"/>
      <c r="O294" s="161"/>
      <c r="P294" s="161"/>
    </row>
    <row r="295" spans="2:16">
      <c r="B295" s="265"/>
      <c r="C295" s="161"/>
      <c r="D295" s="161"/>
      <c r="E295" s="161"/>
      <c r="G295" s="288"/>
      <c r="H295" s="267"/>
      <c r="K295" s="161"/>
      <c r="L295" s="161"/>
      <c r="M295" s="161"/>
      <c r="N295" s="161"/>
      <c r="O295" s="161"/>
      <c r="P295" s="161"/>
    </row>
    <row r="296" spans="2:16">
      <c r="B296" s="265"/>
      <c r="C296" s="161"/>
      <c r="D296" s="161"/>
      <c r="E296" s="161"/>
      <c r="H296" s="267"/>
      <c r="K296" s="161"/>
      <c r="L296" s="161"/>
      <c r="M296" s="161"/>
      <c r="N296" s="161"/>
      <c r="O296" s="161"/>
      <c r="P296" s="161"/>
    </row>
    <row r="297" spans="2:16">
      <c r="B297" s="279"/>
      <c r="C297" s="280"/>
      <c r="D297" s="280"/>
      <c r="E297" s="280"/>
      <c r="F297" s="281"/>
      <c r="G297" s="281"/>
      <c r="H297" s="282"/>
      <c r="K297" s="161"/>
      <c r="L297" s="161"/>
      <c r="M297" s="161"/>
      <c r="N297" s="161"/>
      <c r="O297" s="161"/>
      <c r="P297" s="161"/>
    </row>
    <row r="298" spans="2:16">
      <c r="K298" s="161"/>
      <c r="L298" s="161"/>
      <c r="M298" s="161"/>
      <c r="N298" s="161"/>
      <c r="O298" s="161"/>
      <c r="P298" s="161"/>
    </row>
    <row r="299" spans="2:16">
      <c r="B299" s="260"/>
      <c r="C299" s="261"/>
      <c r="D299" s="261"/>
      <c r="E299" s="261"/>
      <c r="F299" s="262"/>
      <c r="G299" s="287"/>
      <c r="H299" s="263"/>
      <c r="K299" s="161"/>
      <c r="L299" s="161"/>
      <c r="M299" s="161"/>
      <c r="N299" s="161"/>
      <c r="O299" s="161"/>
      <c r="P299" s="161"/>
    </row>
    <row r="300" spans="2:16">
      <c r="B300" s="265"/>
      <c r="C300" s="161"/>
      <c r="D300" s="161"/>
      <c r="E300" s="161"/>
      <c r="G300" s="288"/>
      <c r="H300" s="267"/>
      <c r="K300" s="161"/>
      <c r="L300" s="161"/>
      <c r="M300" s="161"/>
      <c r="N300" s="161"/>
      <c r="O300" s="161"/>
      <c r="P300" s="161"/>
    </row>
    <row r="301" spans="2:16">
      <c r="B301" s="265"/>
      <c r="C301" s="161"/>
      <c r="D301" s="161"/>
      <c r="E301" s="161"/>
      <c r="G301" s="288"/>
      <c r="H301" s="267"/>
      <c r="K301" s="161"/>
      <c r="L301" s="161"/>
      <c r="M301" s="161"/>
      <c r="N301" s="161"/>
      <c r="O301" s="161"/>
      <c r="P301" s="161"/>
    </row>
    <row r="302" spans="2:16">
      <c r="B302" s="265"/>
      <c r="C302" s="161"/>
      <c r="D302" s="161"/>
      <c r="E302" s="161"/>
      <c r="G302" s="353" t="s">
        <v>7157</v>
      </c>
      <c r="H302" s="267"/>
      <c r="K302" s="161"/>
      <c r="L302" s="161"/>
      <c r="M302" s="161"/>
      <c r="N302" s="161"/>
      <c r="O302" s="161"/>
      <c r="P302" s="161"/>
    </row>
    <row r="303" spans="2:16">
      <c r="B303" s="265"/>
      <c r="C303" s="161"/>
      <c r="D303" s="161"/>
      <c r="E303" s="161"/>
      <c r="G303" s="354" t="s">
        <v>7158</v>
      </c>
      <c r="H303" s="267"/>
      <c r="K303" s="161"/>
      <c r="L303" s="161"/>
      <c r="M303" s="161"/>
      <c r="N303" s="161"/>
      <c r="O303" s="161"/>
      <c r="P303" s="161"/>
    </row>
    <row r="304" spans="2:16">
      <c r="B304" s="265"/>
      <c r="C304" s="161"/>
      <c r="D304" s="161"/>
      <c r="E304" s="161"/>
      <c r="G304" s="355" t="s">
        <v>7159</v>
      </c>
      <c r="H304" s="267"/>
      <c r="K304" s="161"/>
      <c r="L304" s="161"/>
      <c r="M304" s="161"/>
      <c r="N304" s="161"/>
      <c r="O304" s="161"/>
      <c r="P304" s="161"/>
    </row>
    <row r="305" spans="2:16">
      <c r="B305" s="265"/>
      <c r="C305" s="161"/>
      <c r="D305" s="161"/>
      <c r="E305" s="161"/>
      <c r="G305" s="356" t="s">
        <v>7160</v>
      </c>
      <c r="H305" s="267"/>
      <c r="K305" s="161"/>
      <c r="L305" s="161"/>
      <c r="M305" s="161"/>
      <c r="N305" s="161"/>
      <c r="O305" s="161"/>
      <c r="P305" s="161"/>
    </row>
    <row r="306" spans="2:16">
      <c r="B306" s="265"/>
      <c r="C306" s="161"/>
      <c r="D306" s="161"/>
      <c r="E306" s="161"/>
      <c r="G306" s="288"/>
      <c r="H306" s="267"/>
      <c r="K306" s="161"/>
      <c r="L306" s="161"/>
      <c r="M306" s="161"/>
      <c r="N306" s="161"/>
      <c r="O306" s="161"/>
      <c r="P306" s="161"/>
    </row>
    <row r="307" spans="2:16">
      <c r="B307" s="265"/>
      <c r="C307" s="161"/>
      <c r="D307" s="161"/>
      <c r="E307" s="161"/>
      <c r="H307" s="267"/>
      <c r="K307" s="161"/>
      <c r="L307" s="161"/>
      <c r="M307" s="161"/>
      <c r="N307" s="161"/>
      <c r="O307" s="161"/>
      <c r="P307" s="161"/>
    </row>
    <row r="308" spans="2:16">
      <c r="B308" s="279"/>
      <c r="C308" s="280"/>
      <c r="D308" s="280"/>
      <c r="E308" s="280"/>
      <c r="F308" s="281"/>
      <c r="G308" s="281"/>
      <c r="H308" s="282"/>
      <c r="K308" s="161"/>
      <c r="L308" s="161"/>
      <c r="M308" s="161"/>
      <c r="N308" s="161"/>
      <c r="O308" s="161"/>
      <c r="P308" s="161"/>
    </row>
    <row r="309" spans="2:16">
      <c r="K309" s="161"/>
      <c r="L309" s="161"/>
      <c r="M309" s="161"/>
      <c r="N309" s="161"/>
      <c r="O309" s="161"/>
      <c r="P309" s="161"/>
    </row>
    <row r="310" spans="2:16">
      <c r="B310" s="260"/>
      <c r="C310" s="261"/>
      <c r="D310" s="261"/>
      <c r="E310" s="261"/>
      <c r="F310" s="262"/>
      <c r="G310" s="287"/>
      <c r="H310" s="263"/>
      <c r="K310" s="161"/>
      <c r="L310" s="161"/>
      <c r="M310" s="161"/>
      <c r="N310" s="161"/>
      <c r="O310" s="161"/>
      <c r="P310" s="161"/>
    </row>
    <row r="311" spans="2:16">
      <c r="B311" s="265"/>
      <c r="C311" s="161"/>
      <c r="D311" s="161"/>
      <c r="E311" s="161"/>
      <c r="G311" s="288"/>
      <c r="H311" s="267"/>
      <c r="K311" s="161"/>
      <c r="L311" s="161"/>
      <c r="M311" s="161"/>
      <c r="N311" s="161"/>
      <c r="O311" s="161"/>
      <c r="P311" s="161"/>
    </row>
    <row r="312" spans="2:16">
      <c r="B312" s="265"/>
      <c r="C312" s="161"/>
      <c r="D312" s="161"/>
      <c r="E312" s="161"/>
      <c r="G312" s="288"/>
      <c r="H312" s="267"/>
      <c r="K312" s="161"/>
      <c r="L312" s="161"/>
      <c r="M312" s="161"/>
      <c r="N312" s="161"/>
      <c r="O312" s="161"/>
      <c r="P312" s="161"/>
    </row>
    <row r="313" spans="2:16">
      <c r="B313" s="265"/>
      <c r="C313" s="161"/>
      <c r="D313" s="161"/>
      <c r="E313" s="161"/>
      <c r="G313" s="357" t="s">
        <v>7161</v>
      </c>
      <c r="H313" s="267"/>
      <c r="K313" s="161"/>
      <c r="L313" s="161"/>
      <c r="M313" s="161"/>
      <c r="N313" s="161"/>
      <c r="O313" s="161"/>
      <c r="P313" s="161"/>
    </row>
    <row r="314" spans="2:16">
      <c r="B314" s="265"/>
      <c r="C314" s="161"/>
      <c r="D314" s="161"/>
      <c r="E314" s="161"/>
      <c r="G314" s="358" t="s">
        <v>7162</v>
      </c>
      <c r="H314" s="267"/>
      <c r="K314" s="161"/>
      <c r="L314" s="161"/>
      <c r="M314" s="161"/>
      <c r="N314" s="161"/>
      <c r="O314" s="161"/>
      <c r="P314" s="161"/>
    </row>
    <row r="315" spans="2:16">
      <c r="B315" s="265"/>
      <c r="C315" s="161"/>
      <c r="D315" s="161"/>
      <c r="E315" s="161"/>
      <c r="G315" s="359" t="s">
        <v>7163</v>
      </c>
      <c r="H315" s="267"/>
      <c r="K315" s="161"/>
      <c r="L315" s="161"/>
      <c r="M315" s="161"/>
      <c r="N315" s="161"/>
      <c r="O315" s="161"/>
      <c r="P315" s="161"/>
    </row>
    <row r="316" spans="2:16">
      <c r="B316" s="265"/>
      <c r="C316" s="161"/>
      <c r="D316" s="161"/>
      <c r="E316" s="161"/>
      <c r="G316" s="360" t="s">
        <v>7164</v>
      </c>
      <c r="H316" s="267"/>
      <c r="K316" s="161"/>
      <c r="L316" s="161"/>
      <c r="M316" s="161"/>
      <c r="N316" s="161"/>
      <c r="O316" s="161"/>
      <c r="P316" s="161"/>
    </row>
    <row r="317" spans="2:16">
      <c r="B317" s="265"/>
      <c r="C317" s="161"/>
      <c r="D317" s="161"/>
      <c r="E317" s="161"/>
      <c r="G317" s="288"/>
      <c r="H317" s="267"/>
      <c r="K317" s="161"/>
      <c r="L317" s="161"/>
      <c r="M317" s="161"/>
      <c r="N317" s="161"/>
      <c r="O317" s="161"/>
      <c r="P317" s="161"/>
    </row>
    <row r="318" spans="2:16">
      <c r="B318" s="265"/>
      <c r="C318" s="161"/>
      <c r="D318" s="161"/>
      <c r="E318" s="161"/>
      <c r="H318" s="267"/>
      <c r="K318" s="161"/>
      <c r="L318" s="161"/>
      <c r="M318" s="161"/>
      <c r="N318" s="161"/>
      <c r="O318" s="161"/>
      <c r="P318" s="161"/>
    </row>
    <row r="319" spans="2:16">
      <c r="B319" s="279"/>
      <c r="C319" s="280"/>
      <c r="D319" s="280"/>
      <c r="E319" s="280"/>
      <c r="F319" s="281"/>
      <c r="G319" s="281"/>
      <c r="H319" s="282"/>
      <c r="K319" s="161"/>
      <c r="L319" s="161"/>
      <c r="M319" s="161"/>
      <c r="N319" s="161"/>
      <c r="O319" s="161"/>
      <c r="P319" s="161"/>
    </row>
    <row r="320" spans="2:16">
      <c r="K320" s="161"/>
      <c r="L320" s="161"/>
      <c r="M320" s="161"/>
      <c r="N320" s="161"/>
      <c r="O320" s="161"/>
      <c r="P320" s="161"/>
    </row>
    <row r="321" spans="2:16">
      <c r="B321" s="260"/>
      <c r="C321" s="261"/>
      <c r="D321" s="261"/>
      <c r="E321" s="261"/>
      <c r="F321" s="262"/>
      <c r="G321" s="287"/>
      <c r="H321" s="263"/>
      <c r="K321" s="161"/>
      <c r="L321" s="161"/>
      <c r="M321" s="161"/>
      <c r="N321" s="161"/>
      <c r="O321" s="161"/>
      <c r="P321" s="161"/>
    </row>
    <row r="322" spans="2:16">
      <c r="B322" s="265"/>
      <c r="C322" s="161"/>
      <c r="D322" s="161"/>
      <c r="E322" s="161"/>
      <c r="G322" s="288"/>
      <c r="H322" s="267"/>
      <c r="K322" s="161"/>
      <c r="L322" s="161"/>
      <c r="M322" s="161"/>
      <c r="N322" s="161"/>
      <c r="O322" s="161"/>
      <c r="P322" s="161"/>
    </row>
    <row r="323" spans="2:16">
      <c r="B323" s="265"/>
      <c r="C323" s="161"/>
      <c r="D323" s="161"/>
      <c r="E323" s="161"/>
      <c r="G323" s="288"/>
      <c r="H323" s="267"/>
      <c r="K323" s="161"/>
      <c r="L323" s="161"/>
      <c r="M323" s="161"/>
      <c r="N323" s="161"/>
      <c r="O323" s="161"/>
      <c r="P323" s="161"/>
    </row>
    <row r="324" spans="2:16">
      <c r="B324" s="265"/>
      <c r="C324" s="161"/>
      <c r="D324" s="161"/>
      <c r="E324" s="161"/>
      <c r="G324" s="361" t="s">
        <v>7165</v>
      </c>
      <c r="H324" s="267"/>
      <c r="K324" s="161"/>
      <c r="L324" s="161"/>
      <c r="M324" s="161"/>
      <c r="N324" s="161"/>
      <c r="O324" s="161"/>
      <c r="P324" s="161"/>
    </row>
    <row r="325" spans="2:16">
      <c r="B325" s="265"/>
      <c r="C325" s="161"/>
      <c r="D325" s="161"/>
      <c r="E325" s="161"/>
      <c r="G325" s="362" t="s">
        <v>7166</v>
      </c>
      <c r="H325" s="267"/>
      <c r="K325" s="161"/>
      <c r="L325" s="161"/>
      <c r="M325" s="161"/>
      <c r="N325" s="161"/>
      <c r="O325" s="161"/>
      <c r="P325" s="161"/>
    </row>
    <row r="326" spans="2:16">
      <c r="B326" s="265"/>
      <c r="C326" s="161"/>
      <c r="D326" s="161"/>
      <c r="E326" s="161"/>
      <c r="G326" s="363" t="s">
        <v>7167</v>
      </c>
      <c r="H326" s="267"/>
      <c r="K326" s="161"/>
      <c r="L326" s="161"/>
      <c r="M326" s="161"/>
      <c r="N326" s="161"/>
      <c r="O326" s="161"/>
      <c r="P326" s="161"/>
    </row>
    <row r="327" spans="2:16">
      <c r="B327" s="265"/>
      <c r="C327" s="161"/>
      <c r="D327" s="161"/>
      <c r="E327" s="161"/>
      <c r="G327" s="364" t="s">
        <v>7168</v>
      </c>
      <c r="H327" s="267"/>
      <c r="K327" s="161"/>
      <c r="L327" s="161"/>
      <c r="M327" s="161"/>
      <c r="N327" s="161"/>
      <c r="O327" s="161"/>
      <c r="P327" s="161"/>
    </row>
    <row r="328" spans="2:16">
      <c r="B328" s="265"/>
      <c r="C328" s="161"/>
      <c r="D328" s="161"/>
      <c r="E328" s="161"/>
      <c r="G328" s="288"/>
      <c r="H328" s="267"/>
      <c r="K328" s="161"/>
      <c r="L328" s="161"/>
      <c r="M328" s="161"/>
      <c r="N328" s="161"/>
      <c r="O328" s="161"/>
      <c r="P328" s="161"/>
    </row>
    <row r="329" spans="2:16">
      <c r="B329" s="265"/>
      <c r="C329" s="161"/>
      <c r="D329" s="161"/>
      <c r="E329" s="161"/>
      <c r="H329" s="267"/>
      <c r="K329" s="161"/>
      <c r="L329" s="161"/>
      <c r="M329" s="161"/>
      <c r="N329" s="161"/>
      <c r="O329" s="161"/>
      <c r="P329" s="161"/>
    </row>
    <row r="330" spans="2:16">
      <c r="B330" s="279"/>
      <c r="C330" s="280"/>
      <c r="D330" s="280"/>
      <c r="E330" s="280"/>
      <c r="F330" s="281"/>
      <c r="G330" s="281"/>
      <c r="H330" s="282"/>
      <c r="K330" s="161"/>
      <c r="L330" s="161"/>
      <c r="M330" s="161"/>
      <c r="N330" s="161"/>
      <c r="O330" s="161"/>
      <c r="P330" s="161"/>
    </row>
    <row r="331" spans="2:16">
      <c r="K331" s="161"/>
      <c r="L331" s="161"/>
      <c r="M331" s="161"/>
      <c r="N331" s="161"/>
      <c r="O331" s="161"/>
      <c r="P331" s="161"/>
    </row>
    <row r="332" spans="2:16">
      <c r="B332" s="260"/>
      <c r="C332" s="261"/>
      <c r="D332" s="261"/>
      <c r="E332" s="261"/>
      <c r="F332" s="262"/>
      <c r="G332" s="287"/>
      <c r="H332" s="263"/>
      <c r="K332" s="161"/>
      <c r="L332" s="161"/>
      <c r="M332" s="161"/>
      <c r="N332" s="161"/>
      <c r="O332" s="161"/>
      <c r="P332" s="161"/>
    </row>
    <row r="333" spans="2:16">
      <c r="B333" s="265"/>
      <c r="C333" s="161"/>
      <c r="D333" s="161"/>
      <c r="E333" s="161"/>
      <c r="G333" s="288"/>
      <c r="H333" s="267"/>
      <c r="K333" s="161"/>
      <c r="L333" s="161"/>
      <c r="M333" s="161"/>
      <c r="N333" s="161"/>
      <c r="O333" s="161"/>
      <c r="P333" s="161"/>
    </row>
    <row r="334" spans="2:16">
      <c r="B334" s="265"/>
      <c r="C334" s="161"/>
      <c r="D334" s="161"/>
      <c r="E334" s="161"/>
      <c r="G334" s="288"/>
      <c r="H334" s="267"/>
      <c r="K334" s="161"/>
      <c r="L334" s="161"/>
      <c r="M334" s="161"/>
      <c r="N334" s="161"/>
      <c r="O334" s="161"/>
      <c r="P334" s="161"/>
    </row>
    <row r="335" spans="2:16">
      <c r="B335" s="265"/>
      <c r="C335" s="161"/>
      <c r="D335" s="161"/>
      <c r="E335" s="161"/>
      <c r="G335" s="365" t="s">
        <v>7169</v>
      </c>
      <c r="H335" s="267"/>
      <c r="K335" s="161"/>
      <c r="L335" s="161"/>
      <c r="M335" s="161"/>
      <c r="N335" s="161"/>
      <c r="O335" s="161"/>
      <c r="P335" s="161"/>
    </row>
    <row r="336" spans="2:16">
      <c r="B336" s="265"/>
      <c r="C336" s="161"/>
      <c r="D336" s="161"/>
      <c r="E336" s="161"/>
      <c r="G336" s="366" t="s">
        <v>7170</v>
      </c>
      <c r="H336" s="267"/>
      <c r="K336" s="161"/>
      <c r="L336" s="161"/>
      <c r="M336" s="161"/>
      <c r="N336" s="161"/>
      <c r="O336" s="161"/>
      <c r="P336" s="161"/>
    </row>
    <row r="337" spans="2:16">
      <c r="B337" s="265"/>
      <c r="C337" s="161"/>
      <c r="D337" s="161"/>
      <c r="E337" s="161"/>
      <c r="G337" s="367" t="s">
        <v>7171</v>
      </c>
      <c r="H337" s="267"/>
      <c r="K337" s="161"/>
      <c r="L337" s="161"/>
      <c r="M337" s="161"/>
      <c r="N337" s="161"/>
      <c r="O337" s="161"/>
      <c r="P337" s="161"/>
    </row>
    <row r="338" spans="2:16">
      <c r="B338" s="265"/>
      <c r="C338" s="161"/>
      <c r="D338" s="161"/>
      <c r="E338" s="161"/>
      <c r="G338" s="368" t="s">
        <v>7172</v>
      </c>
      <c r="H338" s="267"/>
      <c r="K338" s="161"/>
      <c r="L338" s="161"/>
      <c r="M338" s="161"/>
      <c r="N338" s="161"/>
      <c r="O338" s="161"/>
      <c r="P338" s="161"/>
    </row>
    <row r="339" spans="2:16">
      <c r="B339" s="265"/>
      <c r="C339" s="161"/>
      <c r="D339" s="161"/>
      <c r="E339" s="161"/>
      <c r="G339" s="288"/>
      <c r="H339" s="267"/>
      <c r="K339" s="161"/>
      <c r="L339" s="161"/>
      <c r="M339" s="161"/>
      <c r="N339" s="161"/>
      <c r="O339" s="161"/>
      <c r="P339" s="161"/>
    </row>
    <row r="340" spans="2:16">
      <c r="B340" s="265"/>
      <c r="C340" s="161"/>
      <c r="D340" s="161"/>
      <c r="E340" s="161"/>
      <c r="H340" s="267"/>
      <c r="K340" s="161"/>
      <c r="L340" s="161"/>
      <c r="M340" s="161"/>
      <c r="N340" s="161"/>
      <c r="O340" s="161"/>
      <c r="P340" s="161"/>
    </row>
    <row r="341" spans="2:16">
      <c r="B341" s="279"/>
      <c r="C341" s="280"/>
      <c r="D341" s="280"/>
      <c r="E341" s="280"/>
      <c r="F341" s="281"/>
      <c r="G341" s="281"/>
      <c r="H341" s="282"/>
      <c r="K341" s="161"/>
      <c r="L341" s="161"/>
      <c r="M341" s="161"/>
      <c r="N341" s="161"/>
      <c r="O341" s="161"/>
      <c r="P341" s="161"/>
    </row>
    <row r="342" spans="2:16">
      <c r="K342" s="161"/>
      <c r="L342" s="161"/>
      <c r="M342" s="161"/>
      <c r="N342" s="161"/>
      <c r="O342" s="161"/>
      <c r="P342" s="161"/>
    </row>
    <row r="343" spans="2:16">
      <c r="B343" s="260"/>
      <c r="C343" s="261"/>
      <c r="D343" s="261"/>
      <c r="E343" s="261"/>
      <c r="F343" s="262"/>
      <c r="G343" s="287"/>
      <c r="H343" s="263"/>
      <c r="K343" s="161"/>
      <c r="L343" s="161"/>
      <c r="M343" s="161"/>
      <c r="N343" s="161"/>
      <c r="O343" s="161"/>
      <c r="P343" s="161"/>
    </row>
    <row r="344" spans="2:16">
      <c r="B344" s="265"/>
      <c r="C344" s="161"/>
      <c r="D344" s="161"/>
      <c r="E344" s="161"/>
      <c r="G344" s="288"/>
      <c r="H344" s="267"/>
      <c r="K344" s="161"/>
      <c r="L344" s="161"/>
      <c r="M344" s="161"/>
      <c r="N344" s="161"/>
      <c r="O344" s="161"/>
      <c r="P344" s="161"/>
    </row>
    <row r="345" spans="2:16">
      <c r="B345" s="265"/>
      <c r="C345" s="161"/>
      <c r="D345" s="161"/>
      <c r="E345" s="161"/>
      <c r="G345" s="288"/>
      <c r="H345" s="267"/>
      <c r="K345" s="161"/>
      <c r="L345" s="161"/>
      <c r="M345" s="161"/>
      <c r="N345" s="161"/>
      <c r="O345" s="161"/>
      <c r="P345" s="161"/>
    </row>
    <row r="346" spans="2:16">
      <c r="B346" s="265"/>
      <c r="C346" s="161"/>
      <c r="D346" s="161"/>
      <c r="E346" s="161"/>
      <c r="G346" s="369" t="s">
        <v>7173</v>
      </c>
      <c r="H346" s="267"/>
      <c r="K346" s="161"/>
      <c r="L346" s="161"/>
      <c r="M346" s="161"/>
      <c r="N346" s="161"/>
      <c r="O346" s="161"/>
      <c r="P346" s="161"/>
    </row>
    <row r="347" spans="2:16">
      <c r="B347" s="265"/>
      <c r="C347" s="161"/>
      <c r="D347" s="161"/>
      <c r="E347" s="161"/>
      <c r="G347" s="370" t="s">
        <v>7174</v>
      </c>
      <c r="H347" s="267"/>
      <c r="K347" s="161"/>
      <c r="L347" s="161"/>
      <c r="M347" s="161"/>
      <c r="N347" s="161"/>
      <c r="O347" s="161"/>
      <c r="P347" s="161"/>
    </row>
    <row r="348" spans="2:16">
      <c r="B348" s="265"/>
      <c r="C348" s="161"/>
      <c r="D348" s="161"/>
      <c r="E348" s="161"/>
      <c r="G348" s="371" t="s">
        <v>7175</v>
      </c>
      <c r="H348" s="267"/>
      <c r="K348" s="161"/>
      <c r="L348" s="161"/>
      <c r="M348" s="161"/>
      <c r="N348" s="161"/>
      <c r="O348" s="161"/>
      <c r="P348" s="161"/>
    </row>
    <row r="349" spans="2:16">
      <c r="B349" s="265"/>
      <c r="C349" s="161"/>
      <c r="D349" s="161"/>
      <c r="E349" s="161"/>
      <c r="G349" s="372" t="s">
        <v>7176</v>
      </c>
      <c r="H349" s="267"/>
      <c r="K349" s="161"/>
      <c r="L349" s="161"/>
      <c r="M349" s="161"/>
      <c r="N349" s="161"/>
      <c r="O349" s="161"/>
      <c r="P349" s="161"/>
    </row>
    <row r="350" spans="2:16">
      <c r="B350" s="265"/>
      <c r="C350" s="161"/>
      <c r="D350" s="161"/>
      <c r="E350" s="161"/>
      <c r="G350" s="288"/>
      <c r="H350" s="267"/>
      <c r="K350" s="161"/>
      <c r="L350" s="161"/>
      <c r="M350" s="161"/>
      <c r="N350" s="161"/>
      <c r="O350" s="161"/>
      <c r="P350" s="161"/>
    </row>
    <row r="351" spans="2:16">
      <c r="B351" s="265"/>
      <c r="C351" s="161"/>
      <c r="D351" s="161"/>
      <c r="E351" s="161"/>
      <c r="H351" s="267"/>
      <c r="K351" s="161"/>
      <c r="L351" s="161"/>
      <c r="M351" s="161"/>
      <c r="N351" s="161"/>
      <c r="O351" s="161"/>
      <c r="P351" s="161"/>
    </row>
    <row r="352" spans="2:16">
      <c r="B352" s="279"/>
      <c r="C352" s="280"/>
      <c r="D352" s="280"/>
      <c r="E352" s="280"/>
      <c r="F352" s="281"/>
      <c r="G352" s="281"/>
      <c r="H352" s="282"/>
      <c r="K352" s="161"/>
      <c r="L352" s="161"/>
      <c r="M352" s="161"/>
      <c r="N352" s="161"/>
      <c r="O352" s="161"/>
      <c r="P352" s="161"/>
    </row>
    <row r="353" spans="2:16">
      <c r="K353" s="161"/>
      <c r="L353" s="161"/>
      <c r="M353" s="161"/>
      <c r="N353" s="161"/>
      <c r="O353" s="161"/>
      <c r="P353" s="161"/>
    </row>
    <row r="354" spans="2:16">
      <c r="B354" s="260"/>
      <c r="C354" s="261"/>
      <c r="D354" s="261"/>
      <c r="E354" s="261"/>
      <c r="F354" s="262"/>
      <c r="G354" s="287"/>
      <c r="H354" s="263"/>
      <c r="K354" s="161"/>
      <c r="L354" s="161"/>
      <c r="M354" s="161"/>
      <c r="N354" s="161"/>
      <c r="O354" s="161"/>
      <c r="P354" s="161"/>
    </row>
    <row r="355" spans="2:16">
      <c r="B355" s="265"/>
      <c r="C355" s="161"/>
      <c r="D355" s="161"/>
      <c r="E355" s="161"/>
      <c r="G355" s="288"/>
      <c r="H355" s="267"/>
      <c r="K355" s="161"/>
      <c r="L355" s="161"/>
      <c r="M355" s="161"/>
      <c r="N355" s="161"/>
      <c r="O355" s="161"/>
      <c r="P355" s="161"/>
    </row>
    <row r="356" spans="2:16">
      <c r="B356" s="265"/>
      <c r="C356" s="161"/>
      <c r="D356" s="161"/>
      <c r="E356" s="161"/>
      <c r="G356" s="288"/>
      <c r="H356" s="267"/>
      <c r="K356" s="161"/>
      <c r="L356" s="161"/>
      <c r="M356" s="161"/>
      <c r="N356" s="161"/>
      <c r="O356" s="161"/>
      <c r="P356" s="161"/>
    </row>
    <row r="357" spans="2:16">
      <c r="B357" s="265"/>
      <c r="C357" s="161"/>
      <c r="D357" s="161"/>
      <c r="E357" s="161"/>
      <c r="G357" s="373" t="s">
        <v>7177</v>
      </c>
      <c r="H357" s="267"/>
      <c r="K357" s="161"/>
      <c r="L357" s="161"/>
      <c r="M357" s="161"/>
      <c r="N357" s="161"/>
      <c r="O357" s="161"/>
      <c r="P357" s="161"/>
    </row>
    <row r="358" spans="2:16">
      <c r="B358" s="265"/>
      <c r="C358" s="161"/>
      <c r="D358" s="161"/>
      <c r="E358" s="161"/>
      <c r="G358" s="374" t="s">
        <v>7178</v>
      </c>
      <c r="H358" s="267"/>
      <c r="K358" s="161"/>
      <c r="L358" s="161"/>
      <c r="M358" s="161"/>
      <c r="N358" s="161"/>
      <c r="O358" s="161"/>
      <c r="P358" s="161"/>
    </row>
    <row r="359" spans="2:16">
      <c r="B359" s="265"/>
      <c r="C359" s="161"/>
      <c r="D359" s="161"/>
      <c r="E359" s="161"/>
      <c r="G359" s="375" t="s">
        <v>7179</v>
      </c>
      <c r="H359" s="267"/>
      <c r="K359" s="161"/>
      <c r="L359" s="161"/>
      <c r="M359" s="161"/>
      <c r="N359" s="161"/>
      <c r="O359" s="161"/>
      <c r="P359" s="161"/>
    </row>
    <row r="360" spans="2:16">
      <c r="B360" s="265"/>
      <c r="C360" s="161"/>
      <c r="D360" s="161"/>
      <c r="E360" s="161"/>
      <c r="G360" s="376" t="s">
        <v>7180</v>
      </c>
      <c r="H360" s="267"/>
      <c r="K360" s="161"/>
      <c r="L360" s="161"/>
      <c r="M360" s="161"/>
      <c r="N360" s="161"/>
      <c r="O360" s="161"/>
      <c r="P360" s="161"/>
    </row>
    <row r="361" spans="2:16">
      <c r="B361" s="265"/>
      <c r="C361" s="161"/>
      <c r="D361" s="161"/>
      <c r="E361" s="161"/>
      <c r="G361" s="377" t="s">
        <v>7181</v>
      </c>
      <c r="H361" s="267"/>
      <c r="K361" s="161"/>
      <c r="L361" s="161"/>
      <c r="M361" s="161"/>
      <c r="N361" s="161"/>
      <c r="O361" s="161"/>
      <c r="P361" s="161"/>
    </row>
    <row r="362" spans="2:16">
      <c r="B362" s="265"/>
      <c r="C362" s="161"/>
      <c r="D362" s="161"/>
      <c r="E362" s="161"/>
      <c r="H362" s="267"/>
      <c r="K362" s="161"/>
      <c r="L362" s="161"/>
      <c r="M362" s="161"/>
      <c r="N362" s="161"/>
      <c r="O362" s="161"/>
      <c r="P362" s="161"/>
    </row>
    <row r="363" spans="2:16">
      <c r="B363" s="279"/>
      <c r="C363" s="280"/>
      <c r="D363" s="280"/>
      <c r="E363" s="280"/>
      <c r="F363" s="281"/>
      <c r="G363" s="281"/>
      <c r="H363" s="282"/>
      <c r="K363" s="161"/>
      <c r="L363" s="161"/>
      <c r="M363" s="161"/>
      <c r="N363" s="161"/>
      <c r="O363" s="161"/>
      <c r="P363" s="161"/>
    </row>
    <row r="364" spans="2:16">
      <c r="K364" s="161"/>
      <c r="L364" s="161"/>
      <c r="M364" s="161"/>
      <c r="N364" s="161"/>
      <c r="O364" s="161"/>
      <c r="P364" s="161"/>
    </row>
    <row r="365" spans="2:16">
      <c r="B365" s="260"/>
      <c r="C365" s="261"/>
      <c r="D365" s="261"/>
      <c r="E365" s="261"/>
      <c r="F365" s="262"/>
      <c r="G365" s="287"/>
      <c r="H365" s="263"/>
      <c r="K365" s="161"/>
      <c r="L365" s="161"/>
      <c r="M365" s="161"/>
      <c r="N365" s="161"/>
      <c r="O365" s="161"/>
      <c r="P365" s="161"/>
    </row>
    <row r="366" spans="2:16">
      <c r="B366" s="265"/>
      <c r="C366" s="161"/>
      <c r="D366" s="161"/>
      <c r="E366" s="161"/>
      <c r="G366" s="288"/>
      <c r="H366" s="267"/>
      <c r="K366" s="161"/>
      <c r="L366" s="161"/>
      <c r="M366" s="161"/>
      <c r="N366" s="161"/>
      <c r="O366" s="161"/>
      <c r="P366" s="161"/>
    </row>
    <row r="367" spans="2:16">
      <c r="B367" s="265"/>
      <c r="C367" s="161"/>
      <c r="D367" s="161"/>
      <c r="E367" s="161"/>
      <c r="G367" s="288"/>
      <c r="H367" s="267"/>
      <c r="K367" s="161"/>
      <c r="L367" s="161"/>
      <c r="M367" s="161"/>
      <c r="N367" s="161"/>
      <c r="O367" s="161"/>
      <c r="P367" s="161"/>
    </row>
    <row r="368" spans="2:16">
      <c r="B368" s="265"/>
      <c r="C368" s="161"/>
      <c r="D368" s="161"/>
      <c r="E368" s="161"/>
      <c r="G368" s="378" t="s">
        <v>7182</v>
      </c>
      <c r="H368" s="267"/>
      <c r="K368" s="161"/>
      <c r="L368" s="161"/>
      <c r="M368" s="161"/>
      <c r="N368" s="161"/>
      <c r="O368" s="161"/>
      <c r="P368" s="161"/>
    </row>
    <row r="369" spans="2:16">
      <c r="B369" s="265"/>
      <c r="C369" s="161"/>
      <c r="D369" s="161"/>
      <c r="E369" s="161"/>
      <c r="G369" s="379" t="s">
        <v>7183</v>
      </c>
      <c r="H369" s="267"/>
      <c r="K369" s="161"/>
      <c r="L369" s="161"/>
      <c r="M369" s="161"/>
      <c r="N369" s="161"/>
      <c r="O369" s="161"/>
      <c r="P369" s="161"/>
    </row>
    <row r="370" spans="2:16">
      <c r="B370" s="265"/>
      <c r="C370" s="161"/>
      <c r="D370" s="161"/>
      <c r="E370" s="161"/>
      <c r="G370" s="380" t="s">
        <v>7184</v>
      </c>
      <c r="H370" s="267"/>
      <c r="K370" s="161"/>
      <c r="L370" s="161"/>
      <c r="M370" s="161"/>
      <c r="N370" s="161"/>
      <c r="O370" s="161"/>
      <c r="P370" s="161"/>
    </row>
    <row r="371" spans="2:16">
      <c r="B371" s="265"/>
      <c r="C371" s="161"/>
      <c r="D371" s="161"/>
      <c r="E371" s="161"/>
      <c r="G371" s="381" t="s">
        <v>7185</v>
      </c>
      <c r="H371" s="267"/>
      <c r="K371" s="161"/>
      <c r="L371" s="161"/>
      <c r="M371" s="161"/>
      <c r="N371" s="161"/>
      <c r="O371" s="161"/>
      <c r="P371" s="161"/>
    </row>
    <row r="372" spans="2:16">
      <c r="B372" s="265"/>
      <c r="C372" s="161"/>
      <c r="D372" s="161"/>
      <c r="E372" s="161"/>
      <c r="G372" s="288"/>
      <c r="H372" s="267"/>
      <c r="K372" s="161"/>
      <c r="L372" s="161"/>
      <c r="M372" s="161"/>
      <c r="N372" s="161"/>
      <c r="O372" s="161"/>
      <c r="P372" s="161"/>
    </row>
    <row r="373" spans="2:16">
      <c r="B373" s="265"/>
      <c r="C373" s="161"/>
      <c r="D373" s="161"/>
      <c r="E373" s="161"/>
      <c r="H373" s="267"/>
      <c r="K373" s="161"/>
      <c r="L373" s="161"/>
      <c r="M373" s="161"/>
      <c r="N373" s="161"/>
      <c r="O373" s="161"/>
      <c r="P373" s="161"/>
    </row>
    <row r="374" spans="2:16">
      <c r="B374" s="279"/>
      <c r="C374" s="280"/>
      <c r="D374" s="280"/>
      <c r="E374" s="280"/>
      <c r="F374" s="281"/>
      <c r="G374" s="281"/>
      <c r="H374" s="282"/>
      <c r="K374" s="161"/>
      <c r="L374" s="161"/>
      <c r="M374" s="161"/>
      <c r="N374" s="161"/>
      <c r="O374" s="161"/>
      <c r="P374" s="161"/>
    </row>
    <row r="375" spans="2:16">
      <c r="K375" s="161"/>
      <c r="L375" s="161"/>
      <c r="M375" s="161"/>
      <c r="N375" s="161"/>
      <c r="O375" s="161"/>
      <c r="P375" s="161"/>
    </row>
    <row r="376" spans="2:16">
      <c r="B376" s="301" t="s">
        <v>7186</v>
      </c>
      <c r="K376" s="161"/>
      <c r="L376" s="161"/>
      <c r="M376" s="161"/>
      <c r="N376" s="161"/>
      <c r="O376" s="161"/>
      <c r="P376" s="161"/>
    </row>
    <row r="377" spans="2:16">
      <c r="K377" s="161"/>
      <c r="L377" s="161"/>
      <c r="M377" s="161"/>
      <c r="N377" s="161"/>
      <c r="O377" s="161"/>
      <c r="P377" s="161"/>
    </row>
    <row r="378" spans="2:16">
      <c r="B378" s="260"/>
      <c r="C378" s="261"/>
      <c r="D378" s="261"/>
      <c r="E378" s="261"/>
      <c r="F378" s="262"/>
      <c r="G378" s="262"/>
      <c r="H378" s="263"/>
      <c r="K378" s="161"/>
      <c r="L378" s="161"/>
      <c r="M378" s="161"/>
      <c r="N378" s="161"/>
      <c r="O378" s="161"/>
      <c r="P378" s="161"/>
    </row>
    <row r="379" spans="2:16">
      <c r="B379" s="265"/>
      <c r="C379" s="161"/>
      <c r="D379" s="161"/>
      <c r="E379" s="161"/>
      <c r="H379" s="267"/>
      <c r="K379" s="161"/>
      <c r="L379" s="161"/>
      <c r="M379" s="161"/>
      <c r="N379" s="161"/>
      <c r="O379" s="161"/>
      <c r="P379" s="161"/>
    </row>
    <row r="380" spans="2:16">
      <c r="B380" s="265"/>
      <c r="C380" s="161"/>
      <c r="D380" s="161"/>
      <c r="E380" s="161"/>
      <c r="H380" s="267"/>
      <c r="K380" s="161"/>
      <c r="L380" s="161"/>
      <c r="M380" s="161"/>
      <c r="N380" s="161"/>
      <c r="O380" s="161"/>
      <c r="P380" s="161"/>
    </row>
    <row r="381" spans="2:16">
      <c r="B381" s="265"/>
      <c r="C381" s="161"/>
      <c r="D381" s="161"/>
      <c r="E381" s="161"/>
      <c r="G381" s="382" t="s">
        <v>7187</v>
      </c>
      <c r="H381" s="267"/>
      <c r="K381" s="161"/>
      <c r="L381" s="161"/>
      <c r="M381" s="161"/>
      <c r="N381" s="161"/>
      <c r="O381" s="161"/>
      <c r="P381" s="161"/>
    </row>
    <row r="382" spans="2:16">
      <c r="B382" s="265"/>
      <c r="C382" s="161"/>
      <c r="D382" s="161"/>
      <c r="E382" s="161"/>
      <c r="G382" s="383" t="s">
        <v>7188</v>
      </c>
      <c r="H382" s="267"/>
      <c r="K382" s="161"/>
      <c r="L382" s="161"/>
      <c r="M382" s="161"/>
      <c r="N382" s="161"/>
      <c r="O382" s="161"/>
      <c r="P382" s="161"/>
    </row>
    <row r="383" spans="2:16">
      <c r="B383" s="265"/>
      <c r="C383" s="161"/>
      <c r="D383" s="161"/>
      <c r="E383" s="161"/>
      <c r="G383" s="384" t="s">
        <v>7189</v>
      </c>
      <c r="H383" s="267"/>
      <c r="K383" s="161"/>
      <c r="L383" s="161"/>
      <c r="M383" s="161"/>
      <c r="N383" s="161"/>
      <c r="O383" s="161"/>
      <c r="P383" s="161"/>
    </row>
    <row r="384" spans="2:16">
      <c r="B384" s="265"/>
      <c r="C384" s="161"/>
      <c r="D384" s="161"/>
      <c r="E384" s="161"/>
      <c r="H384" s="267"/>
      <c r="K384" s="161"/>
      <c r="L384" s="161"/>
      <c r="M384" s="161"/>
      <c r="N384" s="161"/>
      <c r="O384" s="161"/>
      <c r="P384" s="161"/>
    </row>
    <row r="385" spans="2:16">
      <c r="B385" s="265"/>
      <c r="C385" s="161"/>
      <c r="D385" s="161"/>
      <c r="E385" s="161"/>
      <c r="H385" s="267"/>
      <c r="K385" s="161"/>
      <c r="L385" s="161"/>
      <c r="M385" s="161"/>
      <c r="N385" s="161"/>
      <c r="O385" s="161"/>
      <c r="P385" s="161"/>
    </row>
    <row r="386" spans="2:16">
      <c r="B386" s="265"/>
      <c r="C386" s="161"/>
      <c r="D386" s="161"/>
      <c r="E386" s="161"/>
      <c r="H386" s="267"/>
      <c r="K386" s="161"/>
      <c r="L386" s="161"/>
      <c r="M386" s="161"/>
      <c r="N386" s="161"/>
      <c r="O386" s="161"/>
      <c r="P386" s="161"/>
    </row>
    <row r="387" spans="2:16">
      <c r="B387" s="279"/>
      <c r="C387" s="280"/>
      <c r="D387" s="280"/>
      <c r="E387" s="280"/>
      <c r="F387" s="281"/>
      <c r="G387" s="281"/>
      <c r="H387" s="282"/>
      <c r="K387" s="161"/>
      <c r="L387" s="161"/>
      <c r="M387" s="161"/>
      <c r="N387" s="161"/>
      <c r="O387" s="161"/>
      <c r="P387" s="161"/>
    </row>
    <row r="388" spans="2:16">
      <c r="K388" s="161"/>
      <c r="L388" s="161"/>
      <c r="M388" s="161"/>
      <c r="N388" s="161"/>
      <c r="O388" s="161"/>
      <c r="P388" s="161"/>
    </row>
    <row r="389" spans="2:16">
      <c r="B389" s="260"/>
      <c r="C389" s="261"/>
      <c r="D389" s="261"/>
      <c r="E389" s="261"/>
      <c r="F389" s="262"/>
      <c r="G389" s="262"/>
      <c r="H389" s="263"/>
      <c r="K389" s="161"/>
      <c r="L389" s="161"/>
      <c r="M389" s="161"/>
      <c r="N389" s="161"/>
      <c r="O389" s="161"/>
      <c r="P389" s="161"/>
    </row>
    <row r="390" spans="2:16">
      <c r="B390" s="265"/>
      <c r="C390" s="161"/>
      <c r="D390" s="161"/>
      <c r="E390" s="161"/>
      <c r="H390" s="267"/>
      <c r="K390" s="161"/>
      <c r="L390" s="161"/>
      <c r="M390" s="161"/>
      <c r="N390" s="161"/>
      <c r="O390" s="161"/>
      <c r="P390" s="161"/>
    </row>
    <row r="391" spans="2:16">
      <c r="B391" s="265"/>
      <c r="C391" s="161"/>
      <c r="D391" s="161"/>
      <c r="E391" s="161"/>
      <c r="H391" s="267"/>
      <c r="K391" s="161"/>
      <c r="L391" s="161"/>
      <c r="M391" s="161"/>
      <c r="N391" s="161"/>
      <c r="O391" s="161"/>
      <c r="P391" s="161"/>
    </row>
    <row r="392" spans="2:16">
      <c r="B392" s="265"/>
      <c r="C392" s="161"/>
      <c r="D392" s="161"/>
      <c r="E392" s="161"/>
      <c r="G392" s="385" t="s">
        <v>7190</v>
      </c>
      <c r="H392" s="267"/>
      <c r="K392" s="161"/>
      <c r="L392" s="161"/>
      <c r="M392" s="161"/>
      <c r="N392" s="161"/>
      <c r="O392" s="161"/>
      <c r="P392" s="161"/>
    </row>
    <row r="393" spans="2:16">
      <c r="B393" s="265"/>
      <c r="C393" s="161"/>
      <c r="D393" s="161"/>
      <c r="E393" s="161"/>
      <c r="G393" s="386" t="s">
        <v>7191</v>
      </c>
      <c r="H393" s="267"/>
      <c r="K393" s="161"/>
      <c r="L393" s="161"/>
      <c r="M393" s="161"/>
      <c r="N393" s="161"/>
      <c r="O393" s="161"/>
      <c r="P393" s="161"/>
    </row>
    <row r="394" spans="2:16">
      <c r="B394" s="265"/>
      <c r="C394" s="161"/>
      <c r="D394" s="161"/>
      <c r="E394" s="161"/>
      <c r="G394" s="387" t="s">
        <v>7192</v>
      </c>
      <c r="H394" s="267"/>
      <c r="K394" s="161"/>
      <c r="L394" s="161"/>
      <c r="M394" s="161"/>
      <c r="N394" s="161"/>
      <c r="O394" s="161"/>
      <c r="P394" s="161"/>
    </row>
    <row r="395" spans="2:16">
      <c r="B395" s="265"/>
      <c r="C395" s="161"/>
      <c r="D395" s="161"/>
      <c r="E395" s="161"/>
      <c r="H395" s="267"/>
      <c r="K395" s="161"/>
      <c r="L395" s="161"/>
      <c r="M395" s="161"/>
      <c r="N395" s="161"/>
      <c r="O395" s="161"/>
      <c r="P395" s="161"/>
    </row>
    <row r="396" spans="2:16">
      <c r="B396" s="265"/>
      <c r="C396" s="161"/>
      <c r="D396" s="161"/>
      <c r="E396" s="161"/>
      <c r="H396" s="267"/>
      <c r="K396" s="161"/>
      <c r="L396" s="161"/>
      <c r="M396" s="161"/>
      <c r="N396" s="161"/>
      <c r="O396" s="161"/>
      <c r="P396" s="161"/>
    </row>
    <row r="397" spans="2:16">
      <c r="B397" s="265"/>
      <c r="C397" s="161"/>
      <c r="D397" s="161"/>
      <c r="E397" s="161"/>
      <c r="H397" s="267"/>
      <c r="K397" s="161"/>
      <c r="L397" s="161"/>
      <c r="M397" s="161"/>
      <c r="N397" s="161"/>
      <c r="O397" s="161"/>
      <c r="P397" s="161"/>
    </row>
    <row r="398" spans="2:16">
      <c r="B398" s="279"/>
      <c r="C398" s="280"/>
      <c r="D398" s="280"/>
      <c r="E398" s="280"/>
      <c r="F398" s="281"/>
      <c r="G398" s="281"/>
      <c r="H398" s="282"/>
      <c r="K398" s="161"/>
      <c r="L398" s="161"/>
      <c r="M398" s="161"/>
      <c r="N398" s="161"/>
      <c r="O398" s="161"/>
      <c r="P398" s="161"/>
    </row>
    <row r="399" spans="2:16">
      <c r="K399" s="161"/>
      <c r="L399" s="161"/>
      <c r="M399" s="161"/>
      <c r="N399" s="161"/>
      <c r="O399" s="161"/>
      <c r="P399" s="161"/>
    </row>
    <row r="400" spans="2:16">
      <c r="B400" s="260"/>
      <c r="C400" s="261"/>
      <c r="D400" s="261"/>
      <c r="E400" s="261"/>
      <c r="F400" s="262"/>
      <c r="G400" s="262"/>
      <c r="H400" s="263"/>
      <c r="K400" s="161"/>
      <c r="L400" s="161"/>
      <c r="M400" s="161"/>
      <c r="N400" s="161"/>
      <c r="O400" s="161"/>
      <c r="P400" s="161"/>
    </row>
    <row r="401" spans="2:16">
      <c r="B401" s="265"/>
      <c r="C401" s="161"/>
      <c r="D401" s="161"/>
      <c r="E401" s="161"/>
      <c r="H401" s="267"/>
      <c r="K401" s="161"/>
      <c r="L401" s="161"/>
      <c r="M401" s="161"/>
      <c r="N401" s="161"/>
      <c r="O401" s="161"/>
      <c r="P401" s="161"/>
    </row>
    <row r="402" spans="2:16">
      <c r="B402" s="265"/>
      <c r="C402" s="161"/>
      <c r="D402" s="161"/>
      <c r="E402" s="161"/>
      <c r="H402" s="267"/>
      <c r="K402" s="161"/>
      <c r="L402" s="161"/>
      <c r="M402" s="161"/>
      <c r="N402" s="161"/>
      <c r="O402" s="161"/>
      <c r="P402" s="161"/>
    </row>
    <row r="403" spans="2:16">
      <c r="B403" s="265"/>
      <c r="C403" s="161"/>
      <c r="D403" s="161"/>
      <c r="E403" s="161"/>
      <c r="G403" s="388" t="s">
        <v>7193</v>
      </c>
      <c r="H403" s="267"/>
      <c r="K403" s="161"/>
      <c r="L403" s="161"/>
      <c r="M403" s="161"/>
      <c r="N403" s="161"/>
      <c r="O403" s="161"/>
      <c r="P403" s="161"/>
    </row>
    <row r="404" spans="2:16">
      <c r="B404" s="265"/>
      <c r="C404" s="161"/>
      <c r="D404" s="161"/>
      <c r="E404" s="161"/>
      <c r="G404" s="389" t="s">
        <v>7194</v>
      </c>
      <c r="H404" s="267"/>
      <c r="K404" s="161"/>
      <c r="L404" s="161"/>
      <c r="M404" s="161"/>
      <c r="N404" s="161"/>
      <c r="O404" s="161"/>
      <c r="P404" s="161"/>
    </row>
    <row r="405" spans="2:16">
      <c r="B405" s="265"/>
      <c r="C405" s="161"/>
      <c r="D405" s="161"/>
      <c r="E405" s="161"/>
      <c r="G405" s="390" t="s">
        <v>7195</v>
      </c>
      <c r="H405" s="267"/>
      <c r="K405" s="161"/>
      <c r="L405" s="161"/>
      <c r="M405" s="161"/>
      <c r="N405" s="161"/>
      <c r="O405" s="161"/>
      <c r="P405" s="161"/>
    </row>
    <row r="406" spans="2:16">
      <c r="B406" s="265"/>
      <c r="C406" s="161"/>
      <c r="D406" s="161"/>
      <c r="E406" s="161"/>
      <c r="H406" s="267"/>
      <c r="K406" s="161"/>
      <c r="L406" s="161"/>
      <c r="M406" s="161"/>
      <c r="N406" s="161"/>
      <c r="O406" s="161"/>
      <c r="P406" s="161"/>
    </row>
    <row r="407" spans="2:16">
      <c r="B407" s="265"/>
      <c r="C407" s="161"/>
      <c r="D407" s="161"/>
      <c r="E407" s="161"/>
      <c r="H407" s="267"/>
      <c r="K407" s="161"/>
      <c r="L407" s="161"/>
      <c r="M407" s="161"/>
      <c r="N407" s="161"/>
      <c r="O407" s="161"/>
      <c r="P407" s="161"/>
    </row>
    <row r="408" spans="2:16">
      <c r="B408" s="265"/>
      <c r="C408" s="161"/>
      <c r="D408" s="161"/>
      <c r="E408" s="161"/>
      <c r="H408" s="267"/>
      <c r="K408" s="161"/>
      <c r="L408" s="161"/>
      <c r="M408" s="161"/>
      <c r="N408" s="161"/>
      <c r="O408" s="161"/>
      <c r="P408" s="161"/>
    </row>
    <row r="409" spans="2:16">
      <c r="B409" s="279"/>
      <c r="C409" s="280"/>
      <c r="D409" s="280"/>
      <c r="E409" s="280"/>
      <c r="F409" s="281"/>
      <c r="G409" s="281"/>
      <c r="H409" s="282"/>
      <c r="K409" s="161"/>
      <c r="L409" s="161"/>
      <c r="M409" s="161"/>
      <c r="N409" s="161"/>
      <c r="O409" s="161"/>
      <c r="P409" s="161"/>
    </row>
    <row r="410" spans="2:16">
      <c r="K410" s="161"/>
      <c r="L410" s="161"/>
      <c r="M410" s="161"/>
      <c r="N410" s="161"/>
      <c r="O410" s="161"/>
      <c r="P410" s="161"/>
    </row>
    <row r="411" spans="2:16">
      <c r="B411" s="260"/>
      <c r="C411" s="261"/>
      <c r="D411" s="261"/>
      <c r="E411" s="261"/>
      <c r="F411" s="262"/>
      <c r="G411" s="262"/>
      <c r="H411" s="263"/>
      <c r="K411" s="161"/>
      <c r="L411" s="161"/>
      <c r="M411" s="161"/>
      <c r="N411" s="161"/>
      <c r="O411" s="161"/>
      <c r="P411" s="161"/>
    </row>
    <row r="412" spans="2:16">
      <c r="B412" s="265"/>
      <c r="C412" s="161"/>
      <c r="D412" s="161"/>
      <c r="E412" s="161"/>
      <c r="H412" s="267"/>
      <c r="K412" s="161"/>
      <c r="L412" s="161"/>
      <c r="M412" s="161"/>
      <c r="N412" s="161"/>
      <c r="O412" s="161"/>
      <c r="P412" s="161"/>
    </row>
    <row r="413" spans="2:16">
      <c r="B413" s="265"/>
      <c r="C413" s="161"/>
      <c r="D413" s="161"/>
      <c r="E413" s="161"/>
      <c r="H413" s="267"/>
      <c r="K413" s="161"/>
      <c r="L413" s="161"/>
      <c r="M413" s="161"/>
      <c r="N413" s="161"/>
      <c r="O413" s="161"/>
      <c r="P413" s="161"/>
    </row>
    <row r="414" spans="2:16">
      <c r="B414" s="265"/>
      <c r="C414" s="161"/>
      <c r="D414" s="161"/>
      <c r="E414" s="161"/>
      <c r="G414" s="391" t="s">
        <v>7058</v>
      </c>
      <c r="H414" s="267"/>
      <c r="K414" s="161"/>
      <c r="L414" s="161"/>
      <c r="M414" s="161"/>
      <c r="N414" s="161"/>
      <c r="O414" s="161"/>
      <c r="P414" s="161"/>
    </row>
    <row r="415" spans="2:16">
      <c r="B415" s="265"/>
      <c r="C415" s="161"/>
      <c r="D415" s="161"/>
      <c r="E415" s="161"/>
      <c r="G415" s="392" t="s">
        <v>7061</v>
      </c>
      <c r="H415" s="267"/>
      <c r="K415" s="161"/>
      <c r="L415" s="161"/>
      <c r="M415" s="161"/>
      <c r="N415" s="161"/>
      <c r="O415" s="161"/>
      <c r="P415" s="161"/>
    </row>
    <row r="416" spans="2:16">
      <c r="B416" s="265"/>
      <c r="C416" s="161"/>
      <c r="D416" s="161"/>
      <c r="E416" s="161"/>
      <c r="G416" s="393" t="s">
        <v>7064</v>
      </c>
      <c r="H416" s="267"/>
      <c r="K416" s="161"/>
      <c r="L416" s="161"/>
      <c r="M416" s="161"/>
      <c r="N416" s="161"/>
      <c r="O416" s="161"/>
      <c r="P416" s="161"/>
    </row>
    <row r="417" spans="2:16">
      <c r="B417" s="265"/>
      <c r="C417" s="161"/>
      <c r="D417" s="161"/>
      <c r="E417" s="161"/>
      <c r="H417" s="267"/>
      <c r="K417" s="161"/>
      <c r="L417" s="161"/>
      <c r="M417" s="161"/>
      <c r="N417" s="161"/>
      <c r="O417" s="161"/>
      <c r="P417" s="161"/>
    </row>
    <row r="418" spans="2:16">
      <c r="B418" s="265"/>
      <c r="C418" s="161"/>
      <c r="D418" s="161"/>
      <c r="E418" s="161"/>
      <c r="H418" s="267"/>
      <c r="K418" s="161"/>
      <c r="L418" s="161"/>
      <c r="M418" s="161"/>
      <c r="N418" s="161"/>
      <c r="O418" s="161"/>
      <c r="P418" s="161"/>
    </row>
    <row r="419" spans="2:16">
      <c r="B419" s="265"/>
      <c r="C419" s="161"/>
      <c r="D419" s="161"/>
      <c r="E419" s="161"/>
      <c r="H419" s="267"/>
      <c r="K419" s="161"/>
      <c r="L419" s="161"/>
      <c r="M419" s="161"/>
      <c r="N419" s="161"/>
      <c r="O419" s="161"/>
      <c r="P419" s="161"/>
    </row>
    <row r="420" spans="2:16">
      <c r="B420" s="279"/>
      <c r="C420" s="280"/>
      <c r="D420" s="280"/>
      <c r="E420" s="280"/>
      <c r="F420" s="281"/>
      <c r="G420" s="281"/>
      <c r="H420" s="282"/>
      <c r="K420" s="161"/>
      <c r="L420" s="161"/>
      <c r="M420" s="161"/>
      <c r="N420" s="161"/>
      <c r="O420" s="161"/>
      <c r="P420" s="161"/>
    </row>
    <row r="421" spans="2:16">
      <c r="K421" s="161"/>
      <c r="L421" s="161"/>
      <c r="M421" s="161"/>
      <c r="N421" s="161"/>
      <c r="O421" s="161"/>
      <c r="P421" s="161"/>
    </row>
    <row r="422" spans="2:16">
      <c r="B422" s="260"/>
      <c r="C422" s="261"/>
      <c r="D422" s="261"/>
      <c r="E422" s="261"/>
      <c r="F422" s="262"/>
      <c r="G422" s="287"/>
      <c r="H422" s="263"/>
      <c r="K422" s="161"/>
      <c r="L422" s="161"/>
      <c r="M422" s="161"/>
      <c r="N422" s="161"/>
      <c r="O422" s="161"/>
      <c r="P422" s="161"/>
    </row>
    <row r="423" spans="2:16">
      <c r="B423" s="265"/>
      <c r="C423" s="161"/>
      <c r="D423" s="161"/>
      <c r="E423" s="161"/>
      <c r="G423" s="288"/>
      <c r="H423" s="267"/>
      <c r="K423" s="161"/>
      <c r="L423" s="161"/>
      <c r="M423" s="161"/>
      <c r="N423" s="161"/>
      <c r="O423" s="161"/>
      <c r="P423" s="161"/>
    </row>
    <row r="424" spans="2:16">
      <c r="B424" s="265"/>
      <c r="C424" s="161"/>
      <c r="D424" s="161"/>
      <c r="E424" s="161"/>
      <c r="G424" s="288"/>
      <c r="H424" s="267"/>
      <c r="K424" s="161"/>
      <c r="L424" s="161"/>
      <c r="M424" s="161"/>
      <c r="N424" s="161"/>
      <c r="O424" s="161"/>
      <c r="P424" s="161"/>
    </row>
    <row r="425" spans="2:16">
      <c r="B425" s="265"/>
      <c r="C425" s="161"/>
      <c r="D425" s="161"/>
      <c r="E425" s="161"/>
      <c r="G425" s="288" t="s">
        <v>7196</v>
      </c>
      <c r="H425" s="267"/>
      <c r="K425" s="161"/>
      <c r="L425" s="161"/>
      <c r="M425" s="161"/>
      <c r="N425" s="161"/>
      <c r="O425" s="161"/>
      <c r="P425" s="161"/>
    </row>
    <row r="426" spans="2:16">
      <c r="B426" s="265"/>
      <c r="C426" s="161"/>
      <c r="D426" s="161"/>
      <c r="E426" s="161"/>
      <c r="G426" s="288" t="s">
        <v>7196</v>
      </c>
      <c r="H426" s="267"/>
      <c r="K426" s="161"/>
      <c r="L426" s="161"/>
      <c r="M426" s="161"/>
      <c r="N426" s="161"/>
      <c r="O426" s="161"/>
      <c r="P426" s="161"/>
    </row>
    <row r="427" spans="2:16">
      <c r="B427" s="265"/>
      <c r="C427" s="161"/>
      <c r="D427" s="161"/>
      <c r="E427" s="161"/>
      <c r="G427" s="288" t="s">
        <v>7196</v>
      </c>
      <c r="H427" s="267"/>
      <c r="K427" s="161"/>
      <c r="L427" s="161"/>
      <c r="M427" s="161"/>
      <c r="N427" s="161"/>
      <c r="O427" s="161"/>
      <c r="P427" s="161"/>
    </row>
    <row r="428" spans="2:16">
      <c r="B428" s="265"/>
      <c r="C428" s="161"/>
      <c r="D428" s="161"/>
      <c r="E428" s="161"/>
      <c r="G428" s="288" t="s">
        <v>7196</v>
      </c>
      <c r="H428" s="267"/>
      <c r="K428" s="161"/>
      <c r="L428" s="161"/>
      <c r="M428" s="161"/>
      <c r="N428" s="161"/>
      <c r="O428" s="161"/>
      <c r="P428" s="161"/>
    </row>
    <row r="429" spans="2:16">
      <c r="B429" s="265"/>
      <c r="C429" s="161"/>
      <c r="D429" s="161"/>
      <c r="E429" s="161"/>
      <c r="G429" s="288"/>
      <c r="H429" s="267"/>
      <c r="K429" s="161"/>
      <c r="L429" s="161"/>
      <c r="M429" s="161"/>
      <c r="N429" s="161"/>
      <c r="O429" s="161"/>
      <c r="P429" s="161"/>
    </row>
    <row r="430" spans="2:16">
      <c r="B430" s="265"/>
      <c r="C430" s="161"/>
      <c r="D430" s="161"/>
      <c r="E430" s="161"/>
      <c r="H430" s="267"/>
      <c r="K430" s="161"/>
      <c r="L430" s="161"/>
      <c r="M430" s="161"/>
      <c r="N430" s="161"/>
      <c r="O430" s="161"/>
      <c r="P430" s="161"/>
    </row>
    <row r="431" spans="2:16">
      <c r="B431" s="279"/>
      <c r="C431" s="280"/>
      <c r="D431" s="280"/>
      <c r="E431" s="280"/>
      <c r="F431" s="281"/>
      <c r="G431" s="281"/>
      <c r="H431" s="282"/>
      <c r="K431" s="161"/>
      <c r="L431" s="161"/>
      <c r="M431" s="161"/>
      <c r="N431" s="161"/>
      <c r="O431" s="161"/>
      <c r="P431" s="161"/>
    </row>
  </sheetData>
  <mergeCells count="2">
    <mergeCell ref="AD5:AD8"/>
    <mergeCell ref="AD147:AD148"/>
  </mergeCells>
  <hyperlinks>
    <hyperlink ref="B102" r:id="rId1" display="http://www.wolfandson.net/" xr:uid="{03979C74-C62A-4924-B980-780852CC7D3A}"/>
    <hyperlink ref="B81" r:id="rId2" display="http://www.aquatonic-saint-malo.com/" xr:uid="{02CC55DC-3009-4CC2-9F84-78F9531D8718}"/>
    <hyperlink ref="B78" r:id="rId3" display="https://www.laduree.fr/" xr:uid="{B9FEC7D9-87AE-490C-A1F5-8E0CEBB76364}"/>
    <hyperlink ref="B56" r:id="rId4" display="https://www.cinabre-paris.com/fr/" xr:uid="{D39F059E-C7D5-43C2-84D6-CDD347A526F5}"/>
    <hyperlink ref="B25" r:id="rId5" display="https://www.canva.com/fr_fr/" xr:uid="{AC99143D-6B81-4C7A-89B3-8E505432BBD0}"/>
    <hyperlink ref="B21" r:id="rId6" display="https://www.canva.com/fr_fr/decouvrir/comment-creer-la-palette-de-couleurs-de-votre-marque/" xr:uid="{09A99166-84C3-4626-9A3C-CB98E3309469}"/>
    <hyperlink ref="B19" r:id="rId7" display="https://www.canva.com/fr_fr/decouvrir/code-couleur-usage-signification/" xr:uid="{D99A2371-50B1-4F9F-B4A4-F205AE921B56}"/>
    <hyperlink ref="B3" r:id="rId8" xr:uid="{C1250361-AAA6-4019-8F9A-8A139EECCFBF}"/>
    <hyperlink ref="G142" r:id="rId9" xr:uid="{FB74EE67-D46E-4D47-A655-39557DC7FCE7}"/>
    <hyperlink ref="G144" r:id="rId10" xr:uid="{2666AF73-A40F-4E17-8A9A-BAE659F1C268}"/>
    <hyperlink ref="G146" r:id="rId11" xr:uid="{26A4E91B-CB8B-4CA0-A439-537EFF2C9E29}"/>
    <hyperlink ref="B376" r:id="rId12" xr:uid="{0E010897-DAA2-4BD4-AC08-48516223A0EF}"/>
    <hyperlink ref="G164" r:id="rId13" xr:uid="{011E5AF5-6A19-4161-8656-9A590516C1CD}"/>
    <hyperlink ref="G175" r:id="rId14" xr:uid="{16F85DF7-2E9B-46AA-A905-1564305CB5D9}"/>
    <hyperlink ref="G251" r:id="rId15" xr:uid="{A6047F19-CB77-430C-8C10-C646424A1690}"/>
    <hyperlink ref="G197" r:id="rId16" xr:uid="{42B0E60F-6555-4E36-8639-ED660DF1D87B}"/>
    <hyperlink ref="G208" r:id="rId17" xr:uid="{E0865301-B0D9-43F0-A972-B37B3BA5D591}"/>
    <hyperlink ref="B6" r:id="rId18" xr:uid="{4B28BBE2-8FB1-4828-A4F8-D577D9E465F4}"/>
  </hyperlinks>
  <pageMargins left="0.7" right="0.7" top="0.75" bottom="0.75" header="0.3" footer="0.3"/>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Intro</vt:lpstr>
      <vt:lpstr>Questions.Réponses</vt:lpstr>
      <vt:lpstr>MOTEUR_EGALIM</vt:lpstr>
      <vt:lpstr>PROMPTS_ChatGPT</vt:lpstr>
      <vt:lpstr>Transmission des savoirs</vt:lpstr>
      <vt:lpstr>Couleurs.pour.vos.documents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Leboucher</dc:creator>
  <cp:lastModifiedBy>Joël Leboucher</cp:lastModifiedBy>
  <dcterms:created xsi:type="dcterms:W3CDTF">2026-05-17T17:29:53Z</dcterms:created>
  <dcterms:modified xsi:type="dcterms:W3CDTF">2026-08-23T12:32:20Z</dcterms:modified>
</cp:coreProperties>
</file>